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4\Indicadores\Primer trimestre\"/>
    </mc:Choice>
  </mc:AlternateContent>
  <bookViews>
    <workbookView xWindow="240" yWindow="15" windowWidth="17400" windowHeight="11760" tabRatio="729"/>
  </bookViews>
  <sheets>
    <sheet name="Resumen" sheetId="39" r:id="rId1"/>
    <sheet name="CAP-I" sheetId="49" r:id="rId2"/>
    <sheet name="C-PSP" sheetId="25" r:id="rId3"/>
    <sheet name="EPRT" sheetId="40" r:id="rId4"/>
    <sheet name="EPR" sheetId="48" r:id="rId5"/>
    <sheet name="EGC" sheetId="42" r:id="rId6"/>
    <sheet name="EGI" sheetId="43" r:id="rId7"/>
    <sheet name="AUTOF" sheetId="44" r:id="rId8"/>
    <sheet name="CNPR" sheetId="46" r:id="rId9"/>
    <sheet name="CAIP" sheetId="45" r:id="rId10"/>
  </sheets>
  <externalReferences>
    <externalReference r:id="rId11"/>
  </externalReferences>
  <definedNames>
    <definedName name="_xlnm._FilterDatabase" localSheetId="7" hidden="1">AUTOF!$B$22:$B$32</definedName>
    <definedName name="_xlnm._FilterDatabase" localSheetId="9" hidden="1">CAIP!$B$22:$B$29</definedName>
    <definedName name="_xlnm._FilterDatabase" localSheetId="1" hidden="1">'CAP-I'!$B$21:$B$31</definedName>
    <definedName name="_xlnm._FilterDatabase" localSheetId="8" hidden="1">CNPR!$B$23:$B$28</definedName>
    <definedName name="_xlnm._FilterDatabase" localSheetId="5" hidden="1">EGC!$B$21:$B$26</definedName>
    <definedName name="_xlnm._FilterDatabase" localSheetId="6" hidden="1">EGI!$B$22:$B$31</definedName>
    <definedName name="_xlnm._FilterDatabase" localSheetId="4" hidden="1">EPR!$B$21:$B$30</definedName>
    <definedName name="_xlnm._FilterDatabase" localSheetId="3" hidden="1">EPRT!$B$21:$B$31</definedName>
    <definedName name="A_impresión_IM" localSheetId="7">#REF!</definedName>
    <definedName name="A_impresión_IM" localSheetId="9">#REF!</definedName>
    <definedName name="A_impresión_IM" localSheetId="1">#REF!</definedName>
    <definedName name="A_impresión_IM" localSheetId="8">#REF!</definedName>
    <definedName name="A_impresión_IM" localSheetId="2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3">#REF!</definedName>
    <definedName name="A_impresión_IM">#REF!</definedName>
    <definedName name="a_impresión_imn" localSheetId="1">#REF!</definedName>
    <definedName name="a_impresión_imn">#REF!</definedName>
    <definedName name="Abril" localSheetId="1">#REF!</definedName>
    <definedName name="Abril">#REF!</definedName>
    <definedName name="AbrilA" localSheetId="1">#REF!</definedName>
    <definedName name="AbrilA">#REF!</definedName>
    <definedName name="Agosto" localSheetId="1">#REF!</definedName>
    <definedName name="Agosto">#REF!</definedName>
    <definedName name="AgostoA" localSheetId="1">#REF!</definedName>
    <definedName name="AgostoA">#REF!</definedName>
    <definedName name="_xlnm.Print_Area" localSheetId="7">AUTOF!$A$1:$I$33</definedName>
    <definedName name="_xlnm.Print_Area" localSheetId="9">CAIP!$A$1:$I$33</definedName>
    <definedName name="_xlnm.Print_Area" localSheetId="1">'CAP-I'!$A$1:$J$35</definedName>
    <definedName name="_xlnm.Print_Area" localSheetId="8">CNPR!$A$1:$I$33</definedName>
    <definedName name="_xlnm.Print_Area" localSheetId="2">'C-PSP'!$A$1:$I$33</definedName>
    <definedName name="_xlnm.Print_Area" localSheetId="5">EGC!$A$1:$I$33</definedName>
    <definedName name="_xlnm.Print_Area" localSheetId="6">EGI!$A$1:$I$33</definedName>
    <definedName name="_xlnm.Print_Area" localSheetId="4">EPR!$A$1:$I$33</definedName>
    <definedName name="_xlnm.Print_Area" localSheetId="3">EPRT!$A$1:$I$33</definedName>
    <definedName name="_xlnm.Print_Area" localSheetId="0">Resumen!$A$1:$G$31</definedName>
    <definedName name="Clave" localSheetId="1">#REF!</definedName>
    <definedName name="Clave">#REF!</definedName>
    <definedName name="Desviación" localSheetId="1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>#REF!</definedName>
    <definedName name="DiciembreA" localSheetId="1">#REF!</definedName>
    <definedName name="DiciembreA">#REF!</definedName>
    <definedName name="Enero" localSheetId="1">#REF!</definedName>
    <definedName name="Enero">#REF!</definedName>
    <definedName name="EneroA" localSheetId="1">#REF!</definedName>
    <definedName name="EneroA">#REF!</definedName>
    <definedName name="Entidad" localSheetId="1">#REF!</definedName>
    <definedName name="Entidad">#REF!</definedName>
    <definedName name="Febrero" localSheetId="1">#REF!</definedName>
    <definedName name="Febrero">#REF!</definedName>
    <definedName name="FebreroA" localSheetId="1">#REF!</definedName>
    <definedName name="FebreroA">#REF!</definedName>
    <definedName name="Julio" localSheetId="1">#REF!</definedName>
    <definedName name="Julio">#REF!</definedName>
    <definedName name="JulioA" localSheetId="1">#REF!</definedName>
    <definedName name="JulioA">#REF!</definedName>
    <definedName name="Junio" localSheetId="1">#REF!</definedName>
    <definedName name="Junio">#REF!</definedName>
    <definedName name="JunioA" localSheetId="1">#REF!</definedName>
    <definedName name="JunioA">#REF!</definedName>
    <definedName name="Marzo" localSheetId="1">#REF!</definedName>
    <definedName name="Marzo">#REF!</definedName>
    <definedName name="MarzoA" localSheetId="1">#REF!</definedName>
    <definedName name="MarzoA">#REF!</definedName>
    <definedName name="MaxAnual" localSheetId="1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3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>MAX(#REF!)</definedName>
    <definedName name="MaxTrimestral" localSheetId="1">MAX(#REF!,#REF!,#REF!,#REF!)</definedName>
    <definedName name="MaxTrimestral" localSheetId="4">MAX(#REF!,#REF!,#REF!,#REF!)</definedName>
    <definedName name="MaxTrimestral" localSheetId="3">MAX(#REF!,#REF!,#REF!,#REF!)</definedName>
    <definedName name="MaxTrimestral">MAX(#REF!,#REF!,#REF!,#REF!)</definedName>
    <definedName name="Mayo" localSheetId="1">#REF!</definedName>
    <definedName name="Mayo">#REF!</definedName>
    <definedName name="MayoA" localSheetId="1">#REF!</definedName>
    <definedName name="MayoA">#REF!</definedName>
    <definedName name="NombrePlantel">[1]PCEU01!$B$9</definedName>
    <definedName name="Noviembre" localSheetId="1">#REF!</definedName>
    <definedName name="Noviembre">#REF!</definedName>
    <definedName name="NoviembreA" localSheetId="1">#REF!</definedName>
    <definedName name="NoviembreA">#REF!</definedName>
    <definedName name="Octubre" localSheetId="1">#REF!</definedName>
    <definedName name="Octubre">#REF!</definedName>
    <definedName name="OctubreA" localSheetId="1">#REF!</definedName>
    <definedName name="OctubreA">#REF!</definedName>
    <definedName name="Plantel" localSheetId="1">#REF!</definedName>
    <definedName name="Plantel">#REF!</definedName>
    <definedName name="PORCENTUAL" localSheetId="1">#REF!</definedName>
    <definedName name="PORCENTUAL">#REF!</definedName>
    <definedName name="q" localSheetId="1">#REF!</definedName>
    <definedName name="q">#REF!</definedName>
    <definedName name="s" localSheetId="1">#REF!</definedName>
    <definedName name="s">#REF!</definedName>
    <definedName name="Septiembre" localSheetId="1">#REF!</definedName>
    <definedName name="Septiembre">#REF!</definedName>
    <definedName name="SeptiembreA" localSheetId="1">#REF!</definedName>
    <definedName name="SeptiembreA">#REF!</definedName>
    <definedName name="SumaAnual" localSheetId="1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3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>SUM(#REF!)</definedName>
    <definedName name="SumaTrimestral" localSheetId="1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>#REF!</definedName>
    <definedName name="Trimestres" localSheetId="1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H15" i="45" l="1"/>
  <c r="H15" i="44"/>
  <c r="H15" i="40"/>
  <c r="C30" i="39" l="1"/>
  <c r="C28" i="39"/>
  <c r="C26" i="39"/>
  <c r="C24" i="39"/>
  <c r="C22" i="39"/>
  <c r="C20" i="39"/>
  <c r="C18" i="39"/>
  <c r="C16" i="39"/>
  <c r="C11" i="39"/>
  <c r="J12" i="49" l="1"/>
  <c r="I12" i="49"/>
  <c r="L14" i="45" l="1"/>
  <c r="F15" i="45" l="1"/>
  <c r="I13" i="46" l="1"/>
  <c r="I14" i="46"/>
  <c r="I13" i="45"/>
  <c r="I14" i="45"/>
  <c r="H14" i="44"/>
  <c r="I14" i="44"/>
  <c r="I13" i="44"/>
  <c r="H13" i="44"/>
  <c r="H13" i="43"/>
  <c r="I14" i="42"/>
  <c r="I13" i="42"/>
  <c r="I14" i="40"/>
  <c r="I13" i="25"/>
  <c r="I14" i="25"/>
  <c r="H14" i="42"/>
  <c r="H13" i="42"/>
  <c r="I14" i="48"/>
  <c r="I13" i="48"/>
  <c r="H13" i="48"/>
  <c r="H14" i="40"/>
  <c r="H13" i="40"/>
  <c r="H14" i="25"/>
  <c r="H13" i="25"/>
  <c r="G31" i="39" l="1"/>
  <c r="G30" i="39"/>
  <c r="G29" i="39"/>
  <c r="G28" i="39"/>
  <c r="G27" i="39"/>
  <c r="G26" i="39"/>
  <c r="G25" i="39"/>
  <c r="G24" i="39"/>
  <c r="G23" i="39"/>
  <c r="G22" i="39"/>
  <c r="G20" i="39"/>
  <c r="G21" i="39"/>
  <c r="G19" i="39"/>
  <c r="G18" i="39"/>
  <c r="G17" i="39"/>
  <c r="G16" i="39"/>
  <c r="F15" i="40"/>
  <c r="F15" i="48"/>
  <c r="F15" i="42"/>
  <c r="F15" i="43"/>
  <c r="F15" i="44"/>
  <c r="D28" i="39"/>
  <c r="F15" i="46"/>
  <c r="F15" i="25"/>
  <c r="H14" i="48"/>
  <c r="H14" i="43"/>
  <c r="H14" i="45"/>
  <c r="H14" i="46"/>
  <c r="I13" i="40"/>
  <c r="H13" i="45"/>
  <c r="H13" i="46"/>
  <c r="D30" i="39" l="1"/>
  <c r="D26" i="39"/>
  <c r="D24" i="39"/>
  <c r="D22" i="39"/>
  <c r="D20" i="39"/>
  <c r="D18" i="39"/>
  <c r="D16" i="39"/>
  <c r="E15" i="25"/>
  <c r="H15" i="25" s="1"/>
  <c r="E15" i="48" l="1"/>
  <c r="H15" i="48" s="1"/>
  <c r="B15" i="42" l="1"/>
  <c r="B15" i="48"/>
  <c r="D15" i="48" l="1"/>
  <c r="C15" i="48"/>
  <c r="E15" i="46"/>
  <c r="H15" i="46" s="1"/>
  <c r="D15" i="46"/>
  <c r="C15" i="46"/>
  <c r="B15" i="46"/>
  <c r="E15" i="45"/>
  <c r="D15" i="45"/>
  <c r="C15" i="45"/>
  <c r="B15" i="45"/>
  <c r="E15" i="44"/>
  <c r="D15" i="44"/>
  <c r="C15" i="44"/>
  <c r="B15" i="44"/>
  <c r="D15" i="43"/>
  <c r="C15" i="43"/>
  <c r="E15" i="43"/>
  <c r="H15" i="43" s="1"/>
  <c r="D15" i="42"/>
  <c r="C15" i="42"/>
  <c r="E15" i="42"/>
  <c r="H15" i="42" s="1"/>
  <c r="E15" i="40"/>
  <c r="D15" i="40"/>
  <c r="C15" i="40"/>
  <c r="B15" i="40"/>
  <c r="B15" i="25"/>
  <c r="C15" i="25"/>
  <c r="D15" i="25"/>
</calcChain>
</file>

<file path=xl/sharedStrings.xml><?xml version="1.0" encoding="utf-8"?>
<sst xmlns="http://schemas.openxmlformats.org/spreadsheetml/2006/main" count="157" uniqueCount="66">
  <si>
    <t>Capacitación laboral</t>
  </si>
  <si>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</si>
  <si>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</si>
  <si>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</si>
  <si>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</si>
  <si>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</si>
  <si>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</si>
  <si>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</si>
  <si>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</si>
  <si>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</si>
  <si>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</si>
  <si>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</si>
  <si>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</si>
  <si>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</si>
  <si>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</si>
  <si>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</si>
  <si>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</si>
  <si>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</si>
  <si>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</si>
  <si>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</si>
  <si>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</si>
  <si>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</si>
  <si>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</si>
  <si>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</si>
  <si>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</si>
  <si>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</si>
  <si>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</si>
  <si>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</si>
  <si>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</si>
  <si>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</si>
  <si>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</si>
  <si>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</si>
  <si>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</si>
  <si>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</si>
  <si>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Unidad de Medida</t>
  </si>
  <si>
    <t>Personas Capacitadas</t>
  </si>
  <si>
    <t>Personas</t>
  </si>
  <si>
    <t>Presupuesto reprogramado (Gasto corriente)</t>
  </si>
  <si>
    <t>Indicadores Financieros del CONALEP (cifras en miles de pesos)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</si>
  <si>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</si>
  <si>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</si>
  <si>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</si>
  <si>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</si>
  <si>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</si>
  <si>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Costo Prestadores de Servicios Profesionales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</si>
  <si>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</si>
  <si>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</si>
  <si>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</si>
  <si>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</si>
  <si>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</si>
  <si>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</si>
  <si>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COMPORTAMIENTO AL PRIMER TRIMESTRE</t>
  </si>
  <si>
    <t>DATOS</t>
  </si>
  <si>
    <t>PERSONAS CAPACITADAS</t>
  </si>
  <si>
    <t>|</t>
  </si>
  <si>
    <t>Var. 2013-2014</t>
  </si>
  <si>
    <t>Relación costo docente gasto total</t>
  </si>
  <si>
    <t>Ene - Mar</t>
  </si>
  <si>
    <t>Abr - Jun</t>
  </si>
  <si>
    <t>Jul - Sep</t>
  </si>
  <si>
    <t>Oct - Dic</t>
  </si>
  <si>
    <t>INDICADORES DEL SISTEMA CONALEP PRIMER TRIMESTRE 2014</t>
  </si>
  <si>
    <t>Gasto ejercido en Docentes</t>
  </si>
  <si>
    <t>Evolución del Gasto Corriente</t>
  </si>
  <si>
    <t>Coordinación de Control Interno</t>
  </si>
  <si>
    <t>Comité de Control y Desempeño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</si>
</sst>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6" fillId="0" borderId="0" xfId="12" applyFont="1"/>
    <xf numFmtId="3" fontId="16" fillId="0" borderId="0" xfId="12" applyNumberFormat="1" applyFont="1"/>
    <xf numFmtId="0" fontId="16" fillId="0" borderId="0" xfId="12" applyFont="1" applyAlignment="1">
      <alignment vertical="center"/>
    </xf>
    <xf numFmtId="0" fontId="16" fillId="0" borderId="0" xfId="12" applyFont="1" applyAlignment="1">
      <alignment wrapText="1"/>
    </xf>
    <xf numFmtId="165" fontId="16" fillId="0" borderId="0" xfId="12" applyNumberFormat="1" applyFont="1"/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164" fontId="16" fillId="0" borderId="6" xfId="10" applyNumberFormat="1" applyFont="1" applyFill="1" applyBorder="1" applyAlignment="1">
      <alignment horizontal="center" vertical="center"/>
    </xf>
    <xf numFmtId="0" fontId="12" fillId="0" borderId="6" xfId="10" applyFont="1" applyFill="1" applyBorder="1" applyAlignment="1">
      <alignment vertical="center" wrapText="1"/>
    </xf>
    <xf numFmtId="3" fontId="12" fillId="0" borderId="6" xfId="10" applyNumberFormat="1" applyFont="1" applyFill="1" applyBorder="1" applyAlignment="1">
      <alignment vertical="center"/>
    </xf>
    <xf numFmtId="0" fontId="17" fillId="0" borderId="0" xfId="12" applyFont="1" applyAlignment="1">
      <alignment vertical="center"/>
    </xf>
    <xf numFmtId="0" fontId="16" fillId="0" borderId="6" xfId="11" applyFont="1" applyFill="1" applyBorder="1" applyAlignment="1">
      <alignment vertical="center" wrapText="1"/>
    </xf>
    <xf numFmtId="3" fontId="16" fillId="0" borderId="6" xfId="11" applyNumberFormat="1" applyFont="1" applyFill="1" applyBorder="1" applyAlignment="1">
      <alignment vertical="center"/>
    </xf>
    <xf numFmtId="3" fontId="16" fillId="5" borderId="6" xfId="10" applyNumberFormat="1" applyFont="1" applyFill="1" applyBorder="1" applyAlignment="1">
      <alignment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3" fontId="12" fillId="0" borderId="9" xfId="10" applyNumberFormat="1" applyFont="1" applyFill="1" applyBorder="1" applyAlignment="1">
      <alignment vertical="center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0" fontId="6" fillId="0" borderId="1" xfId="20" applyFont="1" applyBorder="1" applyAlignment="1">
      <alignment horizontal="center" vertical="center" wrapText="1"/>
    </xf>
    <xf numFmtId="0" fontId="6" fillId="0" borderId="1" xfId="20" applyFont="1" applyFill="1" applyBorder="1" applyAlignment="1">
      <alignment vertical="top"/>
    </xf>
    <xf numFmtId="164" fontId="6" fillId="0" borderId="1" xfId="20" applyNumberFormat="1" applyFont="1" applyFill="1" applyBorder="1" applyAlignment="1">
      <alignment vertical="top"/>
    </xf>
    <xf numFmtId="0" fontId="6" fillId="0" borderId="2" xfId="20" applyFont="1" applyBorder="1" applyAlignment="1">
      <alignment horizontal="center" vertical="center" wrapText="1"/>
    </xf>
    <xf numFmtId="9" fontId="4" fillId="0" borderId="0" xfId="23" applyFont="1"/>
    <xf numFmtId="0" fontId="6" fillId="0" borderId="3" xfId="20" applyFont="1" applyBorder="1" applyAlignment="1">
      <alignment horizontal="center" vertical="center" wrapText="1"/>
    </xf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6" fillId="5" borderId="6" xfId="10" applyFont="1" applyFill="1" applyBorder="1" applyAlignment="1">
      <alignment vertical="center" wrapText="1"/>
    </xf>
    <xf numFmtId="3" fontId="16" fillId="0" borderId="6" xfId="10" applyNumberFormat="1" applyFont="1" applyFill="1" applyBorder="1" applyAlignment="1">
      <alignment horizontal="center" vertical="center" wrapText="1"/>
    </xf>
    <xf numFmtId="0" fontId="4" fillId="0" borderId="0" xfId="12" applyFont="1"/>
    <xf numFmtId="0" fontId="29" fillId="0" borderId="0" xfId="12" applyFont="1" applyBorder="1" applyAlignment="1">
      <alignment vertical="center"/>
    </xf>
    <xf numFmtId="0" fontId="4" fillId="0" borderId="0" xfId="12" applyFont="1" applyBorder="1" applyAlignment="1">
      <alignment vertical="center"/>
    </xf>
    <xf numFmtId="0" fontId="4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166" fontId="16" fillId="5" borderId="6" xfId="1" applyNumberFormat="1" applyFont="1" applyFill="1" applyBorder="1" applyAlignment="1">
      <alignment horizontal="center" vertical="center"/>
    </xf>
    <xf numFmtId="166" fontId="16" fillId="0" borderId="6" xfId="1" applyNumberFormat="1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4" fontId="16" fillId="5" borderId="6" xfId="10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3" fontId="16" fillId="0" borderId="6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10" fontId="16" fillId="0" borderId="7" xfId="1" applyNumberFormat="1" applyFont="1" applyFill="1" applyBorder="1" applyAlignment="1">
      <alignment horizontal="center" vertical="center" wrapText="1"/>
    </xf>
    <xf numFmtId="10" fontId="16" fillId="0" borderId="8" xfId="1" applyNumberFormat="1" applyFont="1" applyFill="1" applyBorder="1" applyAlignment="1">
      <alignment horizontal="center" vertical="center" wrapText="1"/>
    </xf>
    <xf numFmtId="0" fontId="18" fillId="0" borderId="0" xfId="20" applyFont="1" applyAlignment="1">
      <alignment horizontal="center" vertical="center" wrapText="1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6" fillId="0" borderId="1" xfId="20" applyFont="1" applyBorder="1" applyAlignment="1">
      <alignment horizontal="center" vertical="center" wrapText="1"/>
    </xf>
    <xf numFmtId="0" fontId="6" fillId="0" borderId="2" xfId="20" applyFont="1" applyBorder="1" applyAlignment="1">
      <alignment horizontal="center" vertical="center" wrapText="1"/>
    </xf>
    <xf numFmtId="0" fontId="6" fillId="0" borderId="5" xfId="20" applyFont="1" applyBorder="1" applyAlignment="1">
      <alignment horizontal="center" vertical="center" wrapText="1"/>
    </xf>
    <xf numFmtId="0" fontId="6" fillId="0" borderId="3" xfId="20" applyFont="1" applyBorder="1" applyAlignment="1">
      <alignment horizontal="center" vertical="center" wrapText="1"/>
    </xf>
    <xf numFmtId="0" fontId="4" fillId="0" borderId="0" xfId="3" applyFont="1" applyAlignment="1">
      <alignment horizontal="center" vertical="center" wrapText="1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  <xf numFmtId="0" fontId="30" fillId="6" borderId="6" xfId="7" applyFont="1" applyFill="1" applyBorder="1" applyAlignment="1">
      <alignment horizontal="center" vertical="center" wrapText="1"/>
    </xf>
    <xf numFmtId="0" fontId="30" fillId="6" borderId="16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" xfId="20" applyFont="1" applyFill="1" applyBorder="1" applyAlignment="1">
      <alignment horizontal="left" vertical="center" wrapText="1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center" vertical="center"/>
    </xf>
    <xf numFmtId="0" fontId="22" fillId="7" borderId="0" xfId="7" applyFont="1" applyFill="1" applyBorder="1" applyAlignment="1">
      <alignment horizontal="center" vertical="center"/>
    </xf>
    <xf numFmtId="0" fontId="22" fillId="6" borderId="17" xfId="7" applyFont="1" applyFill="1" applyBorder="1" applyAlignment="1">
      <alignment horizontal="center" vertical="center"/>
    </xf>
    <xf numFmtId="0" fontId="20" fillId="6" borderId="4" xfId="7" applyFont="1" applyFill="1" applyBorder="1" applyAlignment="1">
      <alignment horizontal="center" vertical="center"/>
    </xf>
    <xf numFmtId="1" fontId="15" fillId="6" borderId="6" xfId="7" applyNumberFormat="1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20" fillId="6" borderId="6" xfId="7" applyNumberFormat="1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/>
    </xf>
    <xf numFmtId="164" fontId="20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</cellXfs>
  <cellStyles count="24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 2" xfId="2"/>
    <cellStyle name="Millares_INDICADORES_2006_fin" xfId="9"/>
    <cellStyle name="Moneda 2" xfId="17"/>
    <cellStyle name="Normal" xfId="0" builtinId="0"/>
    <cellStyle name="Normal 2" xfId="3"/>
    <cellStyle name="Normal 3" xfId="4"/>
    <cellStyle name="Normal 3 2" xfId="12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'CAP-I'!$A$12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'CAP-I'!$B$10:$F$11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'CAP-I'!$B$12:$F$12</c:f>
              <c:numCache>
                <c:formatCode>#,##0</c:formatCode>
                <c:ptCount val="5"/>
                <c:pt idx="0">
                  <c:v>21834</c:v>
                </c:pt>
                <c:pt idx="1">
                  <c:v>22479</c:v>
                </c:pt>
                <c:pt idx="2">
                  <c:v>81834</c:v>
                </c:pt>
                <c:pt idx="3">
                  <c:v>52026</c:v>
                </c:pt>
                <c:pt idx="4">
                  <c:v>53944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2101929424"/>
        <c:axId val="-2101920176"/>
      </c:barChart>
      <c:catAx>
        <c:axId val="-210192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21019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0192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210192942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'C-PSP'!$A$14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258863</c:v>
                </c:pt>
                <c:pt idx="1">
                  <c:v>264391.59999999998</c:v>
                </c:pt>
                <c:pt idx="2">
                  <c:v>283495</c:v>
                </c:pt>
                <c:pt idx="3">
                  <c:v>272702.82199999999</c:v>
                </c:pt>
                <c:pt idx="4">
                  <c:v>293113.7</c:v>
                </c:pt>
              </c:numCache>
            </c:numRef>
          </c:val>
        </c:ser>
        <c:ser>
          <c:idx val="1"/>
          <c:order val="1"/>
          <c:tx>
            <c:strRef>
              <c:f>'C-PSP'!$A$13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'C-PSP'!$B$13:$F$13</c:f>
              <c:numCache>
                <c:formatCode>#,##0</c:formatCode>
                <c:ptCount val="5"/>
                <c:pt idx="0">
                  <c:v>48285</c:v>
                </c:pt>
                <c:pt idx="1">
                  <c:v>54346.26</c:v>
                </c:pt>
                <c:pt idx="2">
                  <c:v>63463.903509999996</c:v>
                </c:pt>
                <c:pt idx="3">
                  <c:v>77627.478600000002</c:v>
                </c:pt>
                <c:pt idx="4">
                  <c:v>88540.24308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2101931056"/>
        <c:axId val="-2101931600"/>
      </c:barChart>
      <c:lineChart>
        <c:grouping val="stacked"/>
        <c:varyColors val="0"/>
        <c:ser>
          <c:idx val="2"/>
          <c:order val="2"/>
          <c:tx>
            <c:strRef>
              <c:f>'C-PSP'!$A$15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'C-PSP'!$B$15:$F$15</c:f>
              <c:numCache>
                <c:formatCode>0.0</c:formatCode>
                <c:ptCount val="5"/>
                <c:pt idx="0">
                  <c:v>18.65272364146286</c:v>
                </c:pt>
                <c:pt idx="1">
                  <c:v>20.555214310893387</c:v>
                </c:pt>
                <c:pt idx="2">
                  <c:v>22.386251436533271</c:v>
                </c:pt>
                <c:pt idx="3">
                  <c:v>28.465960869301167</c:v>
                </c:pt>
                <c:pt idx="4">
                  <c:v>30.206791112117926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1928880"/>
        <c:axId val="-2101929968"/>
      </c:lineChart>
      <c:catAx>
        <c:axId val="-210193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3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0193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31056"/>
        <c:crosses val="autoZero"/>
        <c:crossBetween val="between"/>
      </c:valAx>
      <c:catAx>
        <c:axId val="-2101928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2101929968"/>
        <c:crossesAt val="11"/>
        <c:auto val="1"/>
        <c:lblAlgn val="ctr"/>
        <c:lblOffset val="100"/>
        <c:noMultiLvlLbl val="0"/>
      </c:catAx>
      <c:valAx>
        <c:axId val="-2101929968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888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EPRT!$A$14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299481</c:v>
                </c:pt>
                <c:pt idx="1">
                  <c:v>296437.90000000002</c:v>
                </c:pt>
                <c:pt idx="2">
                  <c:v>344838.18599999999</c:v>
                </c:pt>
                <c:pt idx="3">
                  <c:v>289428.73300000001</c:v>
                </c:pt>
                <c:pt idx="4">
                  <c:v>314864.8</c:v>
                </c:pt>
              </c:numCache>
            </c:numRef>
          </c:val>
        </c:ser>
        <c:ser>
          <c:idx val="1"/>
          <c:order val="1"/>
          <c:tx>
            <c:strRef>
              <c:f>EPRT!$A$13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EPRT!$B$13:$F$13</c:f>
              <c:numCache>
                <c:formatCode>#,##0</c:formatCode>
                <c:ptCount val="5"/>
                <c:pt idx="0">
                  <c:v>258863</c:v>
                </c:pt>
                <c:pt idx="1">
                  <c:v>264391.5</c:v>
                </c:pt>
                <c:pt idx="2">
                  <c:v>283495</c:v>
                </c:pt>
                <c:pt idx="3">
                  <c:v>272702.82199999999</c:v>
                </c:pt>
                <c:pt idx="4">
                  <c:v>293113.7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2101927792"/>
        <c:axId val="-2101927248"/>
      </c:barChart>
      <c:lineChart>
        <c:grouping val="stacked"/>
        <c:varyColors val="0"/>
        <c:ser>
          <c:idx val="2"/>
          <c:order val="2"/>
          <c:tx>
            <c:strRef>
              <c:f>EPRT!$A$15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EPRT!$B$15:$F$15</c:f>
              <c:numCache>
                <c:formatCode>0.0</c:formatCode>
                <c:ptCount val="5"/>
                <c:pt idx="0">
                  <c:v>86.437203027904943</c:v>
                </c:pt>
                <c:pt idx="1">
                  <c:v>89.189506469989155</c:v>
                </c:pt>
                <c:pt idx="2">
                  <c:v>82.211022882483206</c:v>
                </c:pt>
                <c:pt idx="3">
                  <c:v>94.221060629802764</c:v>
                </c:pt>
                <c:pt idx="4">
                  <c:v>93.091923898765444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1921808"/>
        <c:axId val="-2101934864"/>
      </c:lineChart>
      <c:catAx>
        <c:axId val="-210192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0192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7792"/>
        <c:crosses val="autoZero"/>
        <c:crossBetween val="between"/>
      </c:valAx>
      <c:valAx>
        <c:axId val="-2101934864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1808"/>
        <c:crosses val="max"/>
        <c:crossBetween val="between"/>
      </c:valAx>
      <c:catAx>
        <c:axId val="-2101921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2101934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EPR!$A$14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269511</c:v>
                </c:pt>
                <c:pt idx="1">
                  <c:v>269343</c:v>
                </c:pt>
                <c:pt idx="2">
                  <c:v>299532.33</c:v>
                </c:pt>
                <c:pt idx="3">
                  <c:v>254564.7</c:v>
                </c:pt>
                <c:pt idx="4">
                  <c:v>271990.90000000002</c:v>
                </c:pt>
              </c:numCache>
            </c:numRef>
          </c:val>
        </c:ser>
        <c:ser>
          <c:idx val="1"/>
          <c:order val="1"/>
          <c:tx>
            <c:strRef>
              <c:f>EPR!$A$13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EPR!$B$13:$F$13</c:f>
              <c:numCache>
                <c:formatCode>#,##0</c:formatCode>
                <c:ptCount val="5"/>
                <c:pt idx="0">
                  <c:v>237655</c:v>
                </c:pt>
                <c:pt idx="1">
                  <c:v>254816.8</c:v>
                </c:pt>
                <c:pt idx="2">
                  <c:v>273341</c:v>
                </c:pt>
                <c:pt idx="3">
                  <c:v>260665.1</c:v>
                </c:pt>
                <c:pt idx="4">
                  <c:v>271865.40000000002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2101923984"/>
        <c:axId val="-2101921264"/>
      </c:barChart>
      <c:lineChart>
        <c:grouping val="stacked"/>
        <c:varyColors val="0"/>
        <c:ser>
          <c:idx val="2"/>
          <c:order val="2"/>
          <c:tx>
            <c:strRef>
              <c:f>EPR!$A$15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EPR!$B$15:$F$15</c:f>
              <c:numCache>
                <c:formatCode>0.0</c:formatCode>
                <c:ptCount val="5"/>
                <c:pt idx="0">
                  <c:v>88.180074282682341</c:v>
                </c:pt>
                <c:pt idx="1">
                  <c:v>94.606802478623905</c:v>
                </c:pt>
                <c:pt idx="2">
                  <c:v>91.255925528973776</c:v>
                </c:pt>
                <c:pt idx="3">
                  <c:v>102.39640452898615</c:v>
                </c:pt>
                <c:pt idx="4" formatCode="0.00">
                  <c:v>99.953858750421432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099680"/>
        <c:axId val="-1999200416"/>
      </c:lineChart>
      <c:catAx>
        <c:axId val="-210192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10192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1923984"/>
        <c:crosses val="autoZero"/>
        <c:crossBetween val="between"/>
      </c:valAx>
      <c:catAx>
        <c:axId val="-2102099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99200416"/>
        <c:crosses val="autoZero"/>
        <c:auto val="1"/>
        <c:lblAlgn val="ctr"/>
        <c:lblOffset val="100"/>
        <c:noMultiLvlLbl val="0"/>
      </c:catAx>
      <c:valAx>
        <c:axId val="-199920041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210209968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EGC!$A$14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299481</c:v>
                </c:pt>
                <c:pt idx="1">
                  <c:v>266224</c:v>
                </c:pt>
                <c:pt idx="2">
                  <c:v>332109.7</c:v>
                </c:pt>
                <c:pt idx="3">
                  <c:v>289428.73300000001</c:v>
                </c:pt>
                <c:pt idx="4">
                  <c:v>314864.8</c:v>
                </c:pt>
              </c:numCache>
            </c:numRef>
          </c:val>
        </c:ser>
        <c:ser>
          <c:idx val="1"/>
          <c:order val="1"/>
          <c:tx>
            <c:strRef>
              <c:f>EGC!$A$13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EGC!$B$13:$F$13</c:f>
              <c:numCache>
                <c:formatCode>#,##0</c:formatCode>
                <c:ptCount val="5"/>
                <c:pt idx="0">
                  <c:v>258863</c:v>
                </c:pt>
                <c:pt idx="1">
                  <c:v>251847</c:v>
                </c:pt>
                <c:pt idx="2">
                  <c:v>277121.7</c:v>
                </c:pt>
                <c:pt idx="3">
                  <c:v>272702.82199999999</c:v>
                </c:pt>
                <c:pt idx="4">
                  <c:v>293113.7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999209664"/>
        <c:axId val="-1999210752"/>
      </c:barChart>
      <c:lineChart>
        <c:grouping val="stacked"/>
        <c:varyColors val="0"/>
        <c:ser>
          <c:idx val="2"/>
          <c:order val="2"/>
          <c:tx>
            <c:strRef>
              <c:f>EGC!$A$15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EGC!$B$15:$F$15</c:f>
              <c:numCache>
                <c:formatCode>0.0</c:formatCode>
                <c:ptCount val="5"/>
                <c:pt idx="0">
                  <c:v>86.437203027904943</c:v>
                </c:pt>
                <c:pt idx="1">
                  <c:v>94.599660436324299</c:v>
                </c:pt>
                <c:pt idx="2">
                  <c:v>83.442820248851518</c:v>
                </c:pt>
                <c:pt idx="3">
                  <c:v>94.221060629802764</c:v>
                </c:pt>
                <c:pt idx="4">
                  <c:v>93.091923898765444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9198784"/>
        <c:axId val="-1999208032"/>
      </c:lineChart>
      <c:catAx>
        <c:axId val="-19992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992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9664"/>
        <c:crosses val="autoZero"/>
        <c:crossBetween val="between"/>
      </c:valAx>
      <c:catAx>
        <c:axId val="-1999198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99208032"/>
        <c:crosses val="autoZero"/>
        <c:auto val="1"/>
        <c:lblAlgn val="ctr"/>
        <c:lblOffset val="100"/>
        <c:noMultiLvlLbl val="0"/>
      </c:catAx>
      <c:valAx>
        <c:axId val="-1999208032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19878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EGI!$A$14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0</c:v>
                </c:pt>
                <c:pt idx="1">
                  <c:v>3119</c:v>
                </c:pt>
                <c:pt idx="2">
                  <c:v>11493.4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EGI!$A$13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EGI!$B$13:$F$13</c:f>
              <c:numCache>
                <c:formatCode>#,##0</c:formatCode>
                <c:ptCount val="5"/>
                <c:pt idx="0">
                  <c:v>0</c:v>
                </c:pt>
                <c:pt idx="1">
                  <c:v>2970</c:v>
                </c:pt>
                <c:pt idx="2">
                  <c:v>6201.1059999999998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999201504"/>
        <c:axId val="-1999204768"/>
      </c:barChart>
      <c:lineChart>
        <c:grouping val="stacked"/>
        <c:varyColors val="0"/>
        <c:ser>
          <c:idx val="2"/>
          <c:order val="2"/>
          <c:tx>
            <c:strRef>
              <c:f>EGI!$A$15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EGI!$B$15:$F$15</c:f>
              <c:numCache>
                <c:formatCode>0.0</c:formatCode>
                <c:ptCount val="5"/>
                <c:pt idx="0">
                  <c:v>99.550984445423424</c:v>
                </c:pt>
                <c:pt idx="1">
                  <c:v>95.222827829432504</c:v>
                </c:pt>
                <c:pt idx="2">
                  <c:v>53.95362555901648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9207488"/>
        <c:axId val="-1999203680"/>
      </c:lineChart>
      <c:catAx>
        <c:axId val="-19992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9920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1504"/>
        <c:crosses val="autoZero"/>
        <c:crossBetween val="between"/>
      </c:valAx>
      <c:catAx>
        <c:axId val="-1999207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99203680"/>
        <c:crosses val="autoZero"/>
        <c:auto val="1"/>
        <c:lblAlgn val="ctr"/>
        <c:lblOffset val="100"/>
        <c:noMultiLvlLbl val="0"/>
      </c:catAx>
      <c:valAx>
        <c:axId val="-1999203680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74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AUTOF!$A$14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258863</c:v>
                </c:pt>
                <c:pt idx="1">
                  <c:v>264391.59999999998</c:v>
                </c:pt>
                <c:pt idx="2">
                  <c:v>283495</c:v>
                </c:pt>
                <c:pt idx="3">
                  <c:v>272702.82199999999</c:v>
                </c:pt>
                <c:pt idx="4">
                  <c:v>314864.8</c:v>
                </c:pt>
              </c:numCache>
            </c:numRef>
          </c:val>
        </c:ser>
        <c:ser>
          <c:idx val="1"/>
          <c:order val="1"/>
          <c:tx>
            <c:strRef>
              <c:f>AUTOF!$A$13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AUTOF!$B$13:$F$13</c:f>
              <c:numCache>
                <c:formatCode>#,##0</c:formatCode>
                <c:ptCount val="5"/>
                <c:pt idx="0">
                  <c:v>20865</c:v>
                </c:pt>
                <c:pt idx="1">
                  <c:v>9574.7999999999993</c:v>
                </c:pt>
                <c:pt idx="2">
                  <c:v>10154</c:v>
                </c:pt>
                <c:pt idx="3">
                  <c:v>12037.736000000001</c:v>
                </c:pt>
                <c:pt idx="4">
                  <c:v>21248.3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999202592"/>
        <c:axId val="-1999199328"/>
      </c:barChart>
      <c:lineChart>
        <c:grouping val="stacked"/>
        <c:varyColors val="0"/>
        <c:ser>
          <c:idx val="2"/>
          <c:order val="2"/>
          <c:tx>
            <c:strRef>
              <c:f>AUTOF!$A$15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AUTOF!$B$15:$F$15</c:f>
              <c:numCache>
                <c:formatCode>0.0</c:formatCode>
                <c:ptCount val="5"/>
                <c:pt idx="0">
                  <c:v>8.0602480848943259</c:v>
                </c:pt>
                <c:pt idx="1">
                  <c:v>3.6214463697031221</c:v>
                </c:pt>
                <c:pt idx="2">
                  <c:v>3.5817210180073724</c:v>
                </c:pt>
                <c:pt idx="3">
                  <c:v>4.4142322810286139</c:v>
                </c:pt>
                <c:pt idx="4">
                  <c:v>6.7483885146894798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9197696"/>
        <c:axId val="-1999211840"/>
      </c:lineChart>
      <c:catAx>
        <c:axId val="-199920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19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9919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2592"/>
        <c:crosses val="autoZero"/>
        <c:crossBetween val="between"/>
      </c:valAx>
      <c:catAx>
        <c:axId val="-1999197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99211840"/>
        <c:crosses val="autoZero"/>
        <c:auto val="1"/>
        <c:lblAlgn val="ctr"/>
        <c:lblOffset val="100"/>
        <c:noMultiLvlLbl val="0"/>
      </c:catAx>
      <c:valAx>
        <c:axId val="-1999211840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19769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CNPR!$A$14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299481</c:v>
                </c:pt>
                <c:pt idx="1">
                  <c:v>296437.90000000002</c:v>
                </c:pt>
                <c:pt idx="2">
                  <c:v>344838.18599999999</c:v>
                </c:pt>
                <c:pt idx="3">
                  <c:v>289428.73300000001</c:v>
                </c:pt>
                <c:pt idx="4">
                  <c:v>314864.8</c:v>
                </c:pt>
              </c:numCache>
            </c:numRef>
          </c:val>
        </c:ser>
        <c:ser>
          <c:idx val="1"/>
          <c:order val="1"/>
          <c:tx>
            <c:strRef>
              <c:f>CNPR!$A$13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CNPR!$B$13:$F$13</c:f>
              <c:numCache>
                <c:formatCode>#,##0</c:formatCode>
                <c:ptCount val="5"/>
                <c:pt idx="0">
                  <c:v>258863</c:v>
                </c:pt>
                <c:pt idx="1">
                  <c:v>264391.5</c:v>
                </c:pt>
                <c:pt idx="2">
                  <c:v>283495</c:v>
                </c:pt>
                <c:pt idx="3">
                  <c:v>272702.82199999999</c:v>
                </c:pt>
                <c:pt idx="4">
                  <c:v>293113.7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999205856"/>
        <c:axId val="-1999200960"/>
      </c:barChart>
      <c:lineChart>
        <c:grouping val="stacked"/>
        <c:varyColors val="0"/>
        <c:ser>
          <c:idx val="2"/>
          <c:order val="2"/>
          <c:tx>
            <c:strRef>
              <c:f>CNPR!$A$15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CNPR!$B$15:$F$15</c:f>
              <c:numCache>
                <c:formatCode>0.0</c:formatCode>
                <c:ptCount val="5"/>
                <c:pt idx="0">
                  <c:v>86.437203027904943</c:v>
                </c:pt>
                <c:pt idx="1">
                  <c:v>89.189506469989155</c:v>
                </c:pt>
                <c:pt idx="2">
                  <c:v>82.211022882483206</c:v>
                </c:pt>
                <c:pt idx="3">
                  <c:v>94.221060629802764</c:v>
                </c:pt>
                <c:pt idx="4">
                  <c:v>93.091923898765444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37166912"/>
        <c:axId val="-1937167456"/>
      </c:lineChart>
      <c:catAx>
        <c:axId val="-19992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9920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5856"/>
        <c:crosses val="autoZero"/>
        <c:crossBetween val="between"/>
      </c:valAx>
      <c:catAx>
        <c:axId val="-1937166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37167456"/>
        <c:crosses val="autoZero"/>
        <c:auto val="1"/>
        <c:lblAlgn val="ctr"/>
        <c:lblOffset val="100"/>
        <c:noMultiLvlLbl val="0"/>
      </c:catAx>
      <c:valAx>
        <c:axId val="-193716745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3716691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CAIP!$A$14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47500</c:v>
                </c:pt>
                <c:pt idx="1">
                  <c:v>27094.912</c:v>
                </c:pt>
                <c:pt idx="2">
                  <c:v>45305.856</c:v>
                </c:pt>
                <c:pt idx="3">
                  <c:v>34864.059000000001</c:v>
                </c:pt>
                <c:pt idx="4">
                  <c:v>48309</c:v>
                </c:pt>
              </c:numCache>
            </c:numRef>
          </c:val>
        </c:ser>
        <c:ser>
          <c:idx val="1"/>
          <c:order val="1"/>
          <c:tx>
            <c:strRef>
              <c:f>CAIP!$A$13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CAIP!$B$13:$F$13</c:f>
              <c:numCache>
                <c:formatCode>#,##0</c:formatCode>
                <c:ptCount val="5"/>
                <c:pt idx="0">
                  <c:v>46050</c:v>
                </c:pt>
                <c:pt idx="1">
                  <c:v>39418.559999999998</c:v>
                </c:pt>
                <c:pt idx="2">
                  <c:v>47631.404999999999</c:v>
                </c:pt>
                <c:pt idx="3">
                  <c:v>46445.78458</c:v>
                </c:pt>
                <c:pt idx="4">
                  <c:v>45688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999202048"/>
        <c:axId val="-1999206400"/>
      </c:barChart>
      <c:lineChart>
        <c:grouping val="stacked"/>
        <c:varyColors val="0"/>
        <c:ser>
          <c:idx val="2"/>
          <c:order val="2"/>
          <c:tx>
            <c:strRef>
              <c:f>CAIP!$A$15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CAIP!$B$15:$F$15</c:f>
              <c:numCache>
                <c:formatCode>0.0</c:formatCode>
                <c:ptCount val="5"/>
                <c:pt idx="0">
                  <c:v>96.94736842105263</c:v>
                </c:pt>
                <c:pt idx="1">
                  <c:v>145.48325530638371</c:v>
                </c:pt>
                <c:pt idx="2">
                  <c:v>105.13299870109508</c:v>
                </c:pt>
                <c:pt idx="3">
                  <c:v>133.21967066427922</c:v>
                </c:pt>
                <c:pt idx="4">
                  <c:v>94.574509925686726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9211296"/>
        <c:axId val="-1999210208"/>
      </c:lineChart>
      <c:catAx>
        <c:axId val="-19992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9920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02048"/>
        <c:crosses val="autoZero"/>
        <c:crossBetween val="between"/>
      </c:valAx>
      <c:catAx>
        <c:axId val="-199921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999210208"/>
        <c:crosses val="autoZero"/>
        <c:auto val="1"/>
        <c:lblAlgn val="ctr"/>
        <c:lblOffset val="100"/>
        <c:noMultiLvlLbl val="0"/>
      </c:catAx>
      <c:valAx>
        <c:axId val="-1999210208"/>
        <c:scaling>
          <c:orientation val="minMax"/>
        </c:scaling>
        <c:delete val="0"/>
        <c:axPos val="r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99921129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96318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95250</xdr:rowOff>
    </xdr:from>
    <xdr:to>
      <xdr:col>6</xdr:col>
      <xdr:colOff>751418</xdr:colOff>
      <xdr:row>3</xdr:row>
      <xdr:rowOff>74084</xdr:rowOff>
    </xdr:to>
    <xdr:pic>
      <xdr:nvPicPr>
        <xdr:cNvPr id="4" name="Imagen 3" descr="Logo CONALEP (firma del Edo)sin fond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084" y="95250"/>
          <a:ext cx="3026834" cy="582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31749</xdr:rowOff>
    </xdr:from>
    <xdr:to>
      <xdr:col>8</xdr:col>
      <xdr:colOff>428625</xdr:colOff>
      <xdr:row>32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161925</xdr:rowOff>
    </xdr:from>
    <xdr:to>
      <xdr:col>8</xdr:col>
      <xdr:colOff>596167</xdr:colOff>
      <xdr:row>2</xdr:row>
      <xdr:rowOff>153621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1925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17</xdr:row>
      <xdr:rowOff>29558</xdr:rowOff>
    </xdr:from>
    <xdr:to>
      <xdr:col>9</xdr:col>
      <xdr:colOff>219808</xdr:colOff>
      <xdr:row>32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9</xdr:col>
      <xdr:colOff>790575</xdr:colOff>
      <xdr:row>6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482699</xdr:colOff>
      <xdr:row>2</xdr:row>
      <xdr:rowOff>169038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280866</xdr:colOff>
      <xdr:row>0</xdr:row>
      <xdr:rowOff>134327</xdr:rowOff>
    </xdr:from>
    <xdr:to>
      <xdr:col>9</xdr:col>
      <xdr:colOff>647211</xdr:colOff>
      <xdr:row>2</xdr:row>
      <xdr:rowOff>122115</xdr:rowOff>
    </xdr:to>
    <xdr:pic>
      <xdr:nvPicPr>
        <xdr:cNvPr id="8" name="Imagen 7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81" y="13432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15875</xdr:rowOff>
    </xdr:from>
    <xdr:to>
      <xdr:col>8</xdr:col>
      <xdr:colOff>396875</xdr:colOff>
      <xdr:row>32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417535</xdr:colOff>
      <xdr:row>0</xdr:row>
      <xdr:rowOff>156576</xdr:rowOff>
    </xdr:from>
    <xdr:to>
      <xdr:col>8</xdr:col>
      <xdr:colOff>539148</xdr:colOff>
      <xdr:row>2</xdr:row>
      <xdr:rowOff>159754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021" y="156576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16</xdr:row>
      <xdr:rowOff>31750</xdr:rowOff>
    </xdr:from>
    <xdr:to>
      <xdr:col>8</xdr:col>
      <xdr:colOff>238126</xdr:colOff>
      <xdr:row>32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5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114300</xdr:rowOff>
    </xdr:from>
    <xdr:to>
      <xdr:col>8</xdr:col>
      <xdr:colOff>605692</xdr:colOff>
      <xdr:row>2</xdr:row>
      <xdr:rowOff>105996</xdr:rowOff>
    </xdr:to>
    <xdr:pic>
      <xdr:nvPicPr>
        <xdr:cNvPr id="7" name="Imagen 6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430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16</xdr:row>
      <xdr:rowOff>47625</xdr:rowOff>
    </xdr:from>
    <xdr:to>
      <xdr:col>8</xdr:col>
      <xdr:colOff>396874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486834</xdr:colOff>
      <xdr:row>0</xdr:row>
      <xdr:rowOff>148167</xdr:rowOff>
    </xdr:from>
    <xdr:to>
      <xdr:col>8</xdr:col>
      <xdr:colOff>637442</xdr:colOff>
      <xdr:row>2</xdr:row>
      <xdr:rowOff>144096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417" y="14816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190499</xdr:rowOff>
    </xdr:from>
    <xdr:to>
      <xdr:col>8</xdr:col>
      <xdr:colOff>381000</xdr:colOff>
      <xdr:row>32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158750</xdr:rowOff>
    </xdr:from>
    <xdr:to>
      <xdr:col>8</xdr:col>
      <xdr:colOff>531608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583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8</xdr:col>
      <xdr:colOff>438150</xdr:colOff>
      <xdr:row>32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158750</xdr:rowOff>
    </xdr:from>
    <xdr:to>
      <xdr:col>8</xdr:col>
      <xdr:colOff>626859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15874</xdr:rowOff>
    </xdr:from>
    <xdr:to>
      <xdr:col>8</xdr:col>
      <xdr:colOff>381000</xdr:colOff>
      <xdr:row>32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171450</xdr:rowOff>
    </xdr:from>
    <xdr:to>
      <xdr:col>8</xdr:col>
      <xdr:colOff>605692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16</xdr:row>
      <xdr:rowOff>0</xdr:rowOff>
    </xdr:from>
    <xdr:to>
      <xdr:col>8</xdr:col>
      <xdr:colOff>533400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171450</xdr:rowOff>
    </xdr:from>
    <xdr:to>
      <xdr:col>8</xdr:col>
      <xdr:colOff>596167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tabSelected="1" showWhiteSpace="0" topLeftCell="A4" zoomScale="90" zoomScaleNormal="90" zoomScaleSheetLayoutView="89" zoomScalePageLayoutView="75" workbookViewId="0">
      <selection activeCell="A15" sqref="A15"/>
    </sheetView>
  </sheetViews>
  <sheetFormatPr baseColWidth="10" defaultRowHeight="12.75" x14ac:dyDescent="0.2"/>
  <cols>
    <col min="1" max="1" width="4.42578125" style="149" customWidth="1"/>
    <col min="2" max="2" width="27.7109375" style="149" customWidth="1"/>
    <col min="3" max="3" width="10" style="149" customWidth="1"/>
    <col min="4" max="4" width="9.5703125" style="149" customWidth="1"/>
    <col min="5" max="5" width="10" style="149" hidden="1" customWidth="1"/>
    <col min="6" max="6" width="31.5703125" style="149" customWidth="1"/>
    <col min="7" max="7" width="15.28515625" style="149" customWidth="1"/>
    <col min="8" max="257" width="11.42578125" style="149"/>
    <col min="258" max="258" width="5.42578125" style="149" customWidth="1"/>
    <col min="259" max="259" width="25.42578125" style="149" customWidth="1"/>
    <col min="260" max="260" width="9.140625" style="149" customWidth="1"/>
    <col min="261" max="261" width="8.42578125" style="149" customWidth="1"/>
    <col min="262" max="262" width="33.5703125" style="149" customWidth="1"/>
    <col min="263" max="263" width="11.140625" style="149" customWidth="1"/>
    <col min="264" max="513" width="11.42578125" style="149"/>
    <col min="514" max="514" width="5.42578125" style="149" customWidth="1"/>
    <col min="515" max="515" width="25.42578125" style="149" customWidth="1"/>
    <col min="516" max="516" width="9.140625" style="149" customWidth="1"/>
    <col min="517" max="517" width="8.42578125" style="149" customWidth="1"/>
    <col min="518" max="518" width="33.5703125" style="149" customWidth="1"/>
    <col min="519" max="519" width="11.140625" style="149" customWidth="1"/>
    <col min="520" max="769" width="11.42578125" style="149"/>
    <col min="770" max="770" width="5.42578125" style="149" customWidth="1"/>
    <col min="771" max="771" width="25.42578125" style="149" customWidth="1"/>
    <col min="772" max="772" width="9.140625" style="149" customWidth="1"/>
    <col min="773" max="773" width="8.42578125" style="149" customWidth="1"/>
    <col min="774" max="774" width="33.5703125" style="149" customWidth="1"/>
    <col min="775" max="775" width="11.140625" style="149" customWidth="1"/>
    <col min="776" max="1025" width="11.42578125" style="149"/>
    <col min="1026" max="1026" width="5.42578125" style="149" customWidth="1"/>
    <col min="1027" max="1027" width="25.42578125" style="149" customWidth="1"/>
    <col min="1028" max="1028" width="9.140625" style="149" customWidth="1"/>
    <col min="1029" max="1029" width="8.42578125" style="149" customWidth="1"/>
    <col min="1030" max="1030" width="33.5703125" style="149" customWidth="1"/>
    <col min="1031" max="1031" width="11.140625" style="149" customWidth="1"/>
    <col min="1032" max="1281" width="11.42578125" style="149"/>
    <col min="1282" max="1282" width="5.42578125" style="149" customWidth="1"/>
    <col min="1283" max="1283" width="25.42578125" style="149" customWidth="1"/>
    <col min="1284" max="1284" width="9.140625" style="149" customWidth="1"/>
    <col min="1285" max="1285" width="8.42578125" style="149" customWidth="1"/>
    <col min="1286" max="1286" width="33.5703125" style="149" customWidth="1"/>
    <col min="1287" max="1287" width="11.140625" style="149" customWidth="1"/>
    <col min="1288" max="1537" width="11.42578125" style="149"/>
    <col min="1538" max="1538" width="5.42578125" style="149" customWidth="1"/>
    <col min="1539" max="1539" width="25.42578125" style="149" customWidth="1"/>
    <col min="1540" max="1540" width="9.140625" style="149" customWidth="1"/>
    <col min="1541" max="1541" width="8.42578125" style="149" customWidth="1"/>
    <col min="1542" max="1542" width="33.5703125" style="149" customWidth="1"/>
    <col min="1543" max="1543" width="11.140625" style="149" customWidth="1"/>
    <col min="1544" max="1793" width="11.42578125" style="149"/>
    <col min="1794" max="1794" width="5.42578125" style="149" customWidth="1"/>
    <col min="1795" max="1795" width="25.42578125" style="149" customWidth="1"/>
    <col min="1796" max="1796" width="9.140625" style="149" customWidth="1"/>
    <col min="1797" max="1797" width="8.42578125" style="149" customWidth="1"/>
    <col min="1798" max="1798" width="33.5703125" style="149" customWidth="1"/>
    <col min="1799" max="1799" width="11.140625" style="149" customWidth="1"/>
    <col min="1800" max="2049" width="11.42578125" style="149"/>
    <col min="2050" max="2050" width="5.42578125" style="149" customWidth="1"/>
    <col min="2051" max="2051" width="25.42578125" style="149" customWidth="1"/>
    <col min="2052" max="2052" width="9.140625" style="149" customWidth="1"/>
    <col min="2053" max="2053" width="8.42578125" style="149" customWidth="1"/>
    <col min="2054" max="2054" width="33.5703125" style="149" customWidth="1"/>
    <col min="2055" max="2055" width="11.140625" style="149" customWidth="1"/>
    <col min="2056" max="2305" width="11.42578125" style="149"/>
    <col min="2306" max="2306" width="5.42578125" style="149" customWidth="1"/>
    <col min="2307" max="2307" width="25.42578125" style="149" customWidth="1"/>
    <col min="2308" max="2308" width="9.140625" style="149" customWidth="1"/>
    <col min="2309" max="2309" width="8.42578125" style="149" customWidth="1"/>
    <col min="2310" max="2310" width="33.5703125" style="149" customWidth="1"/>
    <col min="2311" max="2311" width="11.140625" style="149" customWidth="1"/>
    <col min="2312" max="2561" width="11.42578125" style="149"/>
    <col min="2562" max="2562" width="5.42578125" style="149" customWidth="1"/>
    <col min="2563" max="2563" width="25.42578125" style="149" customWidth="1"/>
    <col min="2564" max="2564" width="9.140625" style="149" customWidth="1"/>
    <col min="2565" max="2565" width="8.42578125" style="149" customWidth="1"/>
    <col min="2566" max="2566" width="33.5703125" style="149" customWidth="1"/>
    <col min="2567" max="2567" width="11.140625" style="149" customWidth="1"/>
    <col min="2568" max="2817" width="11.42578125" style="149"/>
    <col min="2818" max="2818" width="5.42578125" style="149" customWidth="1"/>
    <col min="2819" max="2819" width="25.42578125" style="149" customWidth="1"/>
    <col min="2820" max="2820" width="9.140625" style="149" customWidth="1"/>
    <col min="2821" max="2821" width="8.42578125" style="149" customWidth="1"/>
    <col min="2822" max="2822" width="33.5703125" style="149" customWidth="1"/>
    <col min="2823" max="2823" width="11.140625" style="149" customWidth="1"/>
    <col min="2824" max="3073" width="11.42578125" style="149"/>
    <col min="3074" max="3074" width="5.42578125" style="149" customWidth="1"/>
    <col min="3075" max="3075" width="25.42578125" style="149" customWidth="1"/>
    <col min="3076" max="3076" width="9.140625" style="149" customWidth="1"/>
    <col min="3077" max="3077" width="8.42578125" style="149" customWidth="1"/>
    <col min="3078" max="3078" width="33.5703125" style="149" customWidth="1"/>
    <col min="3079" max="3079" width="11.140625" style="149" customWidth="1"/>
    <col min="3080" max="3329" width="11.42578125" style="149"/>
    <col min="3330" max="3330" width="5.42578125" style="149" customWidth="1"/>
    <col min="3331" max="3331" width="25.42578125" style="149" customWidth="1"/>
    <col min="3332" max="3332" width="9.140625" style="149" customWidth="1"/>
    <col min="3333" max="3333" width="8.42578125" style="149" customWidth="1"/>
    <col min="3334" max="3334" width="33.5703125" style="149" customWidth="1"/>
    <col min="3335" max="3335" width="11.140625" style="149" customWidth="1"/>
    <col min="3336" max="3585" width="11.42578125" style="149"/>
    <col min="3586" max="3586" width="5.42578125" style="149" customWidth="1"/>
    <col min="3587" max="3587" width="25.42578125" style="149" customWidth="1"/>
    <col min="3588" max="3588" width="9.140625" style="149" customWidth="1"/>
    <col min="3589" max="3589" width="8.42578125" style="149" customWidth="1"/>
    <col min="3590" max="3590" width="33.5703125" style="149" customWidth="1"/>
    <col min="3591" max="3591" width="11.140625" style="149" customWidth="1"/>
    <col min="3592" max="3841" width="11.42578125" style="149"/>
    <col min="3842" max="3842" width="5.42578125" style="149" customWidth="1"/>
    <col min="3843" max="3843" width="25.42578125" style="149" customWidth="1"/>
    <col min="3844" max="3844" width="9.140625" style="149" customWidth="1"/>
    <col min="3845" max="3845" width="8.42578125" style="149" customWidth="1"/>
    <col min="3846" max="3846" width="33.5703125" style="149" customWidth="1"/>
    <col min="3847" max="3847" width="11.140625" style="149" customWidth="1"/>
    <col min="3848" max="4097" width="11.42578125" style="149"/>
    <col min="4098" max="4098" width="5.42578125" style="149" customWidth="1"/>
    <col min="4099" max="4099" width="25.42578125" style="149" customWidth="1"/>
    <col min="4100" max="4100" width="9.140625" style="149" customWidth="1"/>
    <col min="4101" max="4101" width="8.42578125" style="149" customWidth="1"/>
    <col min="4102" max="4102" width="33.5703125" style="149" customWidth="1"/>
    <col min="4103" max="4103" width="11.140625" style="149" customWidth="1"/>
    <col min="4104" max="4353" width="11.42578125" style="149"/>
    <col min="4354" max="4354" width="5.42578125" style="149" customWidth="1"/>
    <col min="4355" max="4355" width="25.42578125" style="149" customWidth="1"/>
    <col min="4356" max="4356" width="9.140625" style="149" customWidth="1"/>
    <col min="4357" max="4357" width="8.42578125" style="149" customWidth="1"/>
    <col min="4358" max="4358" width="33.5703125" style="149" customWidth="1"/>
    <col min="4359" max="4359" width="11.140625" style="149" customWidth="1"/>
    <col min="4360" max="4609" width="11.42578125" style="149"/>
    <col min="4610" max="4610" width="5.42578125" style="149" customWidth="1"/>
    <col min="4611" max="4611" width="25.42578125" style="149" customWidth="1"/>
    <col min="4612" max="4612" width="9.140625" style="149" customWidth="1"/>
    <col min="4613" max="4613" width="8.42578125" style="149" customWidth="1"/>
    <col min="4614" max="4614" width="33.5703125" style="149" customWidth="1"/>
    <col min="4615" max="4615" width="11.140625" style="149" customWidth="1"/>
    <col min="4616" max="4865" width="11.42578125" style="149"/>
    <col min="4866" max="4866" width="5.42578125" style="149" customWidth="1"/>
    <col min="4867" max="4867" width="25.42578125" style="149" customWidth="1"/>
    <col min="4868" max="4868" width="9.140625" style="149" customWidth="1"/>
    <col min="4869" max="4869" width="8.42578125" style="149" customWidth="1"/>
    <col min="4870" max="4870" width="33.5703125" style="149" customWidth="1"/>
    <col min="4871" max="4871" width="11.140625" style="149" customWidth="1"/>
    <col min="4872" max="5121" width="11.42578125" style="149"/>
    <col min="5122" max="5122" width="5.42578125" style="149" customWidth="1"/>
    <col min="5123" max="5123" width="25.42578125" style="149" customWidth="1"/>
    <col min="5124" max="5124" width="9.140625" style="149" customWidth="1"/>
    <col min="5125" max="5125" width="8.42578125" style="149" customWidth="1"/>
    <col min="5126" max="5126" width="33.5703125" style="149" customWidth="1"/>
    <col min="5127" max="5127" width="11.140625" style="149" customWidth="1"/>
    <col min="5128" max="5377" width="11.42578125" style="149"/>
    <col min="5378" max="5378" width="5.42578125" style="149" customWidth="1"/>
    <col min="5379" max="5379" width="25.42578125" style="149" customWidth="1"/>
    <col min="5380" max="5380" width="9.140625" style="149" customWidth="1"/>
    <col min="5381" max="5381" width="8.42578125" style="149" customWidth="1"/>
    <col min="5382" max="5382" width="33.5703125" style="149" customWidth="1"/>
    <col min="5383" max="5383" width="11.140625" style="149" customWidth="1"/>
    <col min="5384" max="5633" width="11.42578125" style="149"/>
    <col min="5634" max="5634" width="5.42578125" style="149" customWidth="1"/>
    <col min="5635" max="5635" width="25.42578125" style="149" customWidth="1"/>
    <col min="5636" max="5636" width="9.140625" style="149" customWidth="1"/>
    <col min="5637" max="5637" width="8.42578125" style="149" customWidth="1"/>
    <col min="5638" max="5638" width="33.5703125" style="149" customWidth="1"/>
    <col min="5639" max="5639" width="11.140625" style="149" customWidth="1"/>
    <col min="5640" max="5889" width="11.42578125" style="149"/>
    <col min="5890" max="5890" width="5.42578125" style="149" customWidth="1"/>
    <col min="5891" max="5891" width="25.42578125" style="149" customWidth="1"/>
    <col min="5892" max="5892" width="9.140625" style="149" customWidth="1"/>
    <col min="5893" max="5893" width="8.42578125" style="149" customWidth="1"/>
    <col min="5894" max="5894" width="33.5703125" style="149" customWidth="1"/>
    <col min="5895" max="5895" width="11.140625" style="149" customWidth="1"/>
    <col min="5896" max="6145" width="11.42578125" style="149"/>
    <col min="6146" max="6146" width="5.42578125" style="149" customWidth="1"/>
    <col min="6147" max="6147" width="25.42578125" style="149" customWidth="1"/>
    <col min="6148" max="6148" width="9.140625" style="149" customWidth="1"/>
    <col min="6149" max="6149" width="8.42578125" style="149" customWidth="1"/>
    <col min="6150" max="6150" width="33.5703125" style="149" customWidth="1"/>
    <col min="6151" max="6151" width="11.140625" style="149" customWidth="1"/>
    <col min="6152" max="6401" width="11.42578125" style="149"/>
    <col min="6402" max="6402" width="5.42578125" style="149" customWidth="1"/>
    <col min="6403" max="6403" width="25.42578125" style="149" customWidth="1"/>
    <col min="6404" max="6404" width="9.140625" style="149" customWidth="1"/>
    <col min="6405" max="6405" width="8.42578125" style="149" customWidth="1"/>
    <col min="6406" max="6406" width="33.5703125" style="149" customWidth="1"/>
    <col min="6407" max="6407" width="11.140625" style="149" customWidth="1"/>
    <col min="6408" max="6657" width="11.42578125" style="149"/>
    <col min="6658" max="6658" width="5.42578125" style="149" customWidth="1"/>
    <col min="6659" max="6659" width="25.42578125" style="149" customWidth="1"/>
    <col min="6660" max="6660" width="9.140625" style="149" customWidth="1"/>
    <col min="6661" max="6661" width="8.42578125" style="149" customWidth="1"/>
    <col min="6662" max="6662" width="33.5703125" style="149" customWidth="1"/>
    <col min="6663" max="6663" width="11.140625" style="149" customWidth="1"/>
    <col min="6664" max="6913" width="11.42578125" style="149"/>
    <col min="6914" max="6914" width="5.42578125" style="149" customWidth="1"/>
    <col min="6915" max="6915" width="25.42578125" style="149" customWidth="1"/>
    <col min="6916" max="6916" width="9.140625" style="149" customWidth="1"/>
    <col min="6917" max="6917" width="8.42578125" style="149" customWidth="1"/>
    <col min="6918" max="6918" width="33.5703125" style="149" customWidth="1"/>
    <col min="6919" max="6919" width="11.140625" style="149" customWidth="1"/>
    <col min="6920" max="7169" width="11.42578125" style="149"/>
    <col min="7170" max="7170" width="5.42578125" style="149" customWidth="1"/>
    <col min="7171" max="7171" width="25.42578125" style="149" customWidth="1"/>
    <col min="7172" max="7172" width="9.140625" style="149" customWidth="1"/>
    <col min="7173" max="7173" width="8.42578125" style="149" customWidth="1"/>
    <col min="7174" max="7174" width="33.5703125" style="149" customWidth="1"/>
    <col min="7175" max="7175" width="11.140625" style="149" customWidth="1"/>
    <col min="7176" max="7425" width="11.42578125" style="149"/>
    <col min="7426" max="7426" width="5.42578125" style="149" customWidth="1"/>
    <col min="7427" max="7427" width="25.42578125" style="149" customWidth="1"/>
    <col min="7428" max="7428" width="9.140625" style="149" customWidth="1"/>
    <col min="7429" max="7429" width="8.42578125" style="149" customWidth="1"/>
    <col min="7430" max="7430" width="33.5703125" style="149" customWidth="1"/>
    <col min="7431" max="7431" width="11.140625" style="149" customWidth="1"/>
    <col min="7432" max="7681" width="11.42578125" style="149"/>
    <col min="7682" max="7682" width="5.42578125" style="149" customWidth="1"/>
    <col min="7683" max="7683" width="25.42578125" style="149" customWidth="1"/>
    <col min="7684" max="7684" width="9.140625" style="149" customWidth="1"/>
    <col min="7685" max="7685" width="8.42578125" style="149" customWidth="1"/>
    <col min="7686" max="7686" width="33.5703125" style="149" customWidth="1"/>
    <col min="7687" max="7687" width="11.140625" style="149" customWidth="1"/>
    <col min="7688" max="7937" width="11.42578125" style="149"/>
    <col min="7938" max="7938" width="5.42578125" style="149" customWidth="1"/>
    <col min="7939" max="7939" width="25.42578125" style="149" customWidth="1"/>
    <col min="7940" max="7940" width="9.140625" style="149" customWidth="1"/>
    <col min="7941" max="7941" width="8.42578125" style="149" customWidth="1"/>
    <col min="7942" max="7942" width="33.5703125" style="149" customWidth="1"/>
    <col min="7943" max="7943" width="11.140625" style="149" customWidth="1"/>
    <col min="7944" max="8193" width="11.42578125" style="149"/>
    <col min="8194" max="8194" width="5.42578125" style="149" customWidth="1"/>
    <col min="8195" max="8195" width="25.42578125" style="149" customWidth="1"/>
    <col min="8196" max="8196" width="9.140625" style="149" customWidth="1"/>
    <col min="8197" max="8197" width="8.42578125" style="149" customWidth="1"/>
    <col min="8198" max="8198" width="33.5703125" style="149" customWidth="1"/>
    <col min="8199" max="8199" width="11.140625" style="149" customWidth="1"/>
    <col min="8200" max="8449" width="11.42578125" style="149"/>
    <col min="8450" max="8450" width="5.42578125" style="149" customWidth="1"/>
    <col min="8451" max="8451" width="25.42578125" style="149" customWidth="1"/>
    <col min="8452" max="8452" width="9.140625" style="149" customWidth="1"/>
    <col min="8453" max="8453" width="8.42578125" style="149" customWidth="1"/>
    <col min="8454" max="8454" width="33.5703125" style="149" customWidth="1"/>
    <col min="8455" max="8455" width="11.140625" style="149" customWidth="1"/>
    <col min="8456" max="8705" width="11.42578125" style="149"/>
    <col min="8706" max="8706" width="5.42578125" style="149" customWidth="1"/>
    <col min="8707" max="8707" width="25.42578125" style="149" customWidth="1"/>
    <col min="8708" max="8708" width="9.140625" style="149" customWidth="1"/>
    <col min="8709" max="8709" width="8.42578125" style="149" customWidth="1"/>
    <col min="8710" max="8710" width="33.5703125" style="149" customWidth="1"/>
    <col min="8711" max="8711" width="11.140625" style="149" customWidth="1"/>
    <col min="8712" max="8961" width="11.42578125" style="149"/>
    <col min="8962" max="8962" width="5.42578125" style="149" customWidth="1"/>
    <col min="8963" max="8963" width="25.42578125" style="149" customWidth="1"/>
    <col min="8964" max="8964" width="9.140625" style="149" customWidth="1"/>
    <col min="8965" max="8965" width="8.42578125" style="149" customWidth="1"/>
    <col min="8966" max="8966" width="33.5703125" style="149" customWidth="1"/>
    <col min="8967" max="8967" width="11.140625" style="149" customWidth="1"/>
    <col min="8968" max="9217" width="11.42578125" style="149"/>
    <col min="9218" max="9218" width="5.42578125" style="149" customWidth="1"/>
    <col min="9219" max="9219" width="25.42578125" style="149" customWidth="1"/>
    <col min="9220" max="9220" width="9.140625" style="149" customWidth="1"/>
    <col min="9221" max="9221" width="8.42578125" style="149" customWidth="1"/>
    <col min="9222" max="9222" width="33.5703125" style="149" customWidth="1"/>
    <col min="9223" max="9223" width="11.140625" style="149" customWidth="1"/>
    <col min="9224" max="9473" width="11.42578125" style="149"/>
    <col min="9474" max="9474" width="5.42578125" style="149" customWidth="1"/>
    <col min="9475" max="9475" width="25.42578125" style="149" customWidth="1"/>
    <col min="9476" max="9476" width="9.140625" style="149" customWidth="1"/>
    <col min="9477" max="9477" width="8.42578125" style="149" customWidth="1"/>
    <col min="9478" max="9478" width="33.5703125" style="149" customWidth="1"/>
    <col min="9479" max="9479" width="11.140625" style="149" customWidth="1"/>
    <col min="9480" max="9729" width="11.42578125" style="149"/>
    <col min="9730" max="9730" width="5.42578125" style="149" customWidth="1"/>
    <col min="9731" max="9731" width="25.42578125" style="149" customWidth="1"/>
    <col min="9732" max="9732" width="9.140625" style="149" customWidth="1"/>
    <col min="9733" max="9733" width="8.42578125" style="149" customWidth="1"/>
    <col min="9734" max="9734" width="33.5703125" style="149" customWidth="1"/>
    <col min="9735" max="9735" width="11.140625" style="149" customWidth="1"/>
    <col min="9736" max="9985" width="11.42578125" style="149"/>
    <col min="9986" max="9986" width="5.42578125" style="149" customWidth="1"/>
    <col min="9987" max="9987" width="25.42578125" style="149" customWidth="1"/>
    <col min="9988" max="9988" width="9.140625" style="149" customWidth="1"/>
    <col min="9989" max="9989" width="8.42578125" style="149" customWidth="1"/>
    <col min="9990" max="9990" width="33.5703125" style="149" customWidth="1"/>
    <col min="9991" max="9991" width="11.140625" style="149" customWidth="1"/>
    <col min="9992" max="10241" width="11.42578125" style="149"/>
    <col min="10242" max="10242" width="5.42578125" style="149" customWidth="1"/>
    <col min="10243" max="10243" width="25.42578125" style="149" customWidth="1"/>
    <col min="10244" max="10244" width="9.140625" style="149" customWidth="1"/>
    <col min="10245" max="10245" width="8.42578125" style="149" customWidth="1"/>
    <col min="10246" max="10246" width="33.5703125" style="149" customWidth="1"/>
    <col min="10247" max="10247" width="11.140625" style="149" customWidth="1"/>
    <col min="10248" max="10497" width="11.42578125" style="149"/>
    <col min="10498" max="10498" width="5.42578125" style="149" customWidth="1"/>
    <col min="10499" max="10499" width="25.42578125" style="149" customWidth="1"/>
    <col min="10500" max="10500" width="9.140625" style="149" customWidth="1"/>
    <col min="10501" max="10501" width="8.42578125" style="149" customWidth="1"/>
    <col min="10502" max="10502" width="33.5703125" style="149" customWidth="1"/>
    <col min="10503" max="10503" width="11.140625" style="149" customWidth="1"/>
    <col min="10504" max="10753" width="11.42578125" style="149"/>
    <col min="10754" max="10754" width="5.42578125" style="149" customWidth="1"/>
    <col min="10755" max="10755" width="25.42578125" style="149" customWidth="1"/>
    <col min="10756" max="10756" width="9.140625" style="149" customWidth="1"/>
    <col min="10757" max="10757" width="8.42578125" style="149" customWidth="1"/>
    <col min="10758" max="10758" width="33.5703125" style="149" customWidth="1"/>
    <col min="10759" max="10759" width="11.140625" style="149" customWidth="1"/>
    <col min="10760" max="11009" width="11.42578125" style="149"/>
    <col min="11010" max="11010" width="5.42578125" style="149" customWidth="1"/>
    <col min="11011" max="11011" width="25.42578125" style="149" customWidth="1"/>
    <col min="11012" max="11012" width="9.140625" style="149" customWidth="1"/>
    <col min="11013" max="11013" width="8.42578125" style="149" customWidth="1"/>
    <col min="11014" max="11014" width="33.5703125" style="149" customWidth="1"/>
    <col min="11015" max="11015" width="11.140625" style="149" customWidth="1"/>
    <col min="11016" max="11265" width="11.42578125" style="149"/>
    <col min="11266" max="11266" width="5.42578125" style="149" customWidth="1"/>
    <col min="11267" max="11267" width="25.42578125" style="149" customWidth="1"/>
    <col min="11268" max="11268" width="9.140625" style="149" customWidth="1"/>
    <col min="11269" max="11269" width="8.42578125" style="149" customWidth="1"/>
    <col min="11270" max="11270" width="33.5703125" style="149" customWidth="1"/>
    <col min="11271" max="11271" width="11.140625" style="149" customWidth="1"/>
    <col min="11272" max="11521" width="11.42578125" style="149"/>
    <col min="11522" max="11522" width="5.42578125" style="149" customWidth="1"/>
    <col min="11523" max="11523" width="25.42578125" style="149" customWidth="1"/>
    <col min="11524" max="11524" width="9.140625" style="149" customWidth="1"/>
    <col min="11525" max="11525" width="8.42578125" style="149" customWidth="1"/>
    <col min="11526" max="11526" width="33.5703125" style="149" customWidth="1"/>
    <col min="11527" max="11527" width="11.140625" style="149" customWidth="1"/>
    <col min="11528" max="11777" width="11.42578125" style="149"/>
    <col min="11778" max="11778" width="5.42578125" style="149" customWidth="1"/>
    <col min="11779" max="11779" width="25.42578125" style="149" customWidth="1"/>
    <col min="11780" max="11780" width="9.140625" style="149" customWidth="1"/>
    <col min="11781" max="11781" width="8.42578125" style="149" customWidth="1"/>
    <col min="11782" max="11782" width="33.5703125" style="149" customWidth="1"/>
    <col min="11783" max="11783" width="11.140625" style="149" customWidth="1"/>
    <col min="11784" max="12033" width="11.42578125" style="149"/>
    <col min="12034" max="12034" width="5.42578125" style="149" customWidth="1"/>
    <col min="12035" max="12035" width="25.42578125" style="149" customWidth="1"/>
    <col min="12036" max="12036" width="9.140625" style="149" customWidth="1"/>
    <col min="12037" max="12037" width="8.42578125" style="149" customWidth="1"/>
    <col min="12038" max="12038" width="33.5703125" style="149" customWidth="1"/>
    <col min="12039" max="12039" width="11.140625" style="149" customWidth="1"/>
    <col min="12040" max="12289" width="11.42578125" style="149"/>
    <col min="12290" max="12290" width="5.42578125" style="149" customWidth="1"/>
    <col min="12291" max="12291" width="25.42578125" style="149" customWidth="1"/>
    <col min="12292" max="12292" width="9.140625" style="149" customWidth="1"/>
    <col min="12293" max="12293" width="8.42578125" style="149" customWidth="1"/>
    <col min="12294" max="12294" width="33.5703125" style="149" customWidth="1"/>
    <col min="12295" max="12295" width="11.140625" style="149" customWidth="1"/>
    <col min="12296" max="12545" width="11.42578125" style="149"/>
    <col min="12546" max="12546" width="5.42578125" style="149" customWidth="1"/>
    <col min="12547" max="12547" width="25.42578125" style="149" customWidth="1"/>
    <col min="12548" max="12548" width="9.140625" style="149" customWidth="1"/>
    <col min="12549" max="12549" width="8.42578125" style="149" customWidth="1"/>
    <col min="12550" max="12550" width="33.5703125" style="149" customWidth="1"/>
    <col min="12551" max="12551" width="11.140625" style="149" customWidth="1"/>
    <col min="12552" max="12801" width="11.42578125" style="149"/>
    <col min="12802" max="12802" width="5.42578125" style="149" customWidth="1"/>
    <col min="12803" max="12803" width="25.42578125" style="149" customWidth="1"/>
    <col min="12804" max="12804" width="9.140625" style="149" customWidth="1"/>
    <col min="12805" max="12805" width="8.42578125" style="149" customWidth="1"/>
    <col min="12806" max="12806" width="33.5703125" style="149" customWidth="1"/>
    <col min="12807" max="12807" width="11.140625" style="149" customWidth="1"/>
    <col min="12808" max="13057" width="11.42578125" style="149"/>
    <col min="13058" max="13058" width="5.42578125" style="149" customWidth="1"/>
    <col min="13059" max="13059" width="25.42578125" style="149" customWidth="1"/>
    <col min="13060" max="13060" width="9.140625" style="149" customWidth="1"/>
    <col min="13061" max="13061" width="8.42578125" style="149" customWidth="1"/>
    <col min="13062" max="13062" width="33.5703125" style="149" customWidth="1"/>
    <col min="13063" max="13063" width="11.140625" style="149" customWidth="1"/>
    <col min="13064" max="13313" width="11.42578125" style="149"/>
    <col min="13314" max="13314" width="5.42578125" style="149" customWidth="1"/>
    <col min="13315" max="13315" width="25.42578125" style="149" customWidth="1"/>
    <col min="13316" max="13316" width="9.140625" style="149" customWidth="1"/>
    <col min="13317" max="13317" width="8.42578125" style="149" customWidth="1"/>
    <col min="13318" max="13318" width="33.5703125" style="149" customWidth="1"/>
    <col min="13319" max="13319" width="11.140625" style="149" customWidth="1"/>
    <col min="13320" max="13569" width="11.42578125" style="149"/>
    <col min="13570" max="13570" width="5.42578125" style="149" customWidth="1"/>
    <col min="13571" max="13571" width="25.42578125" style="149" customWidth="1"/>
    <col min="13572" max="13572" width="9.140625" style="149" customWidth="1"/>
    <col min="13573" max="13573" width="8.42578125" style="149" customWidth="1"/>
    <col min="13574" max="13574" width="33.5703125" style="149" customWidth="1"/>
    <col min="13575" max="13575" width="11.140625" style="149" customWidth="1"/>
    <col min="13576" max="13825" width="11.42578125" style="149"/>
    <col min="13826" max="13826" width="5.42578125" style="149" customWidth="1"/>
    <col min="13827" max="13827" width="25.42578125" style="149" customWidth="1"/>
    <col min="13828" max="13828" width="9.140625" style="149" customWidth="1"/>
    <col min="13829" max="13829" width="8.42578125" style="149" customWidth="1"/>
    <col min="13830" max="13830" width="33.5703125" style="149" customWidth="1"/>
    <col min="13831" max="13831" width="11.140625" style="149" customWidth="1"/>
    <col min="13832" max="14081" width="11.42578125" style="149"/>
    <col min="14082" max="14082" width="5.42578125" style="149" customWidth="1"/>
    <col min="14083" max="14083" width="25.42578125" style="149" customWidth="1"/>
    <col min="14084" max="14084" width="9.140625" style="149" customWidth="1"/>
    <col min="14085" max="14085" width="8.42578125" style="149" customWidth="1"/>
    <col min="14086" max="14086" width="33.5703125" style="149" customWidth="1"/>
    <col min="14087" max="14087" width="11.140625" style="149" customWidth="1"/>
    <col min="14088" max="14337" width="11.42578125" style="149"/>
    <col min="14338" max="14338" width="5.42578125" style="149" customWidth="1"/>
    <col min="14339" max="14339" width="25.42578125" style="149" customWidth="1"/>
    <col min="14340" max="14340" width="9.140625" style="149" customWidth="1"/>
    <col min="14341" max="14341" width="8.42578125" style="149" customWidth="1"/>
    <col min="14342" max="14342" width="33.5703125" style="149" customWidth="1"/>
    <col min="14343" max="14343" width="11.140625" style="149" customWidth="1"/>
    <col min="14344" max="14593" width="11.42578125" style="149"/>
    <col min="14594" max="14594" width="5.42578125" style="149" customWidth="1"/>
    <col min="14595" max="14595" width="25.42578125" style="149" customWidth="1"/>
    <col min="14596" max="14596" width="9.140625" style="149" customWidth="1"/>
    <col min="14597" max="14597" width="8.42578125" style="149" customWidth="1"/>
    <col min="14598" max="14598" width="33.5703125" style="149" customWidth="1"/>
    <col min="14599" max="14599" width="11.140625" style="149" customWidth="1"/>
    <col min="14600" max="14849" width="11.42578125" style="149"/>
    <col min="14850" max="14850" width="5.42578125" style="149" customWidth="1"/>
    <col min="14851" max="14851" width="25.42578125" style="149" customWidth="1"/>
    <col min="14852" max="14852" width="9.140625" style="149" customWidth="1"/>
    <col min="14853" max="14853" width="8.42578125" style="149" customWidth="1"/>
    <col min="14854" max="14854" width="33.5703125" style="149" customWidth="1"/>
    <col min="14855" max="14855" width="11.140625" style="149" customWidth="1"/>
    <col min="14856" max="15105" width="11.42578125" style="149"/>
    <col min="15106" max="15106" width="5.42578125" style="149" customWidth="1"/>
    <col min="15107" max="15107" width="25.42578125" style="149" customWidth="1"/>
    <col min="15108" max="15108" width="9.140625" style="149" customWidth="1"/>
    <col min="15109" max="15109" width="8.42578125" style="149" customWidth="1"/>
    <col min="15110" max="15110" width="33.5703125" style="149" customWidth="1"/>
    <col min="15111" max="15111" width="11.140625" style="149" customWidth="1"/>
    <col min="15112" max="15361" width="11.42578125" style="149"/>
    <col min="15362" max="15362" width="5.42578125" style="149" customWidth="1"/>
    <col min="15363" max="15363" width="25.42578125" style="149" customWidth="1"/>
    <col min="15364" max="15364" width="9.140625" style="149" customWidth="1"/>
    <col min="15365" max="15365" width="8.42578125" style="149" customWidth="1"/>
    <col min="15366" max="15366" width="33.5703125" style="149" customWidth="1"/>
    <col min="15367" max="15367" width="11.140625" style="149" customWidth="1"/>
    <col min="15368" max="15617" width="11.42578125" style="149"/>
    <col min="15618" max="15618" width="5.42578125" style="149" customWidth="1"/>
    <col min="15619" max="15619" width="25.42578125" style="149" customWidth="1"/>
    <col min="15620" max="15620" width="9.140625" style="149" customWidth="1"/>
    <col min="15621" max="15621" width="8.42578125" style="149" customWidth="1"/>
    <col min="15622" max="15622" width="33.5703125" style="149" customWidth="1"/>
    <col min="15623" max="15623" width="11.140625" style="149" customWidth="1"/>
    <col min="15624" max="15873" width="11.42578125" style="149"/>
    <col min="15874" max="15874" width="5.42578125" style="149" customWidth="1"/>
    <col min="15875" max="15875" width="25.42578125" style="149" customWidth="1"/>
    <col min="15876" max="15876" width="9.140625" style="149" customWidth="1"/>
    <col min="15877" max="15877" width="8.42578125" style="149" customWidth="1"/>
    <col min="15878" max="15878" width="33.5703125" style="149" customWidth="1"/>
    <col min="15879" max="15879" width="11.140625" style="149" customWidth="1"/>
    <col min="15880" max="16129" width="11.42578125" style="149"/>
    <col min="16130" max="16130" width="5.42578125" style="149" customWidth="1"/>
    <col min="16131" max="16131" width="25.42578125" style="149" customWidth="1"/>
    <col min="16132" max="16132" width="9.140625" style="149" customWidth="1"/>
    <col min="16133" max="16133" width="8.42578125" style="149" customWidth="1"/>
    <col min="16134" max="16134" width="33.5703125" style="149" customWidth="1"/>
    <col min="16135" max="16135" width="11.140625" style="149" customWidth="1"/>
    <col min="16136" max="16384" width="11.42578125" style="149"/>
  </cols>
  <sheetData>
    <row r="1" spans="1:12" ht="15.75" customHeight="1" x14ac:dyDescent="0.2"/>
    <row r="2" spans="1:12" ht="15.75" customHeight="1" x14ac:dyDescent="0.2"/>
    <row r="3" spans="1:12" ht="15.75" customHeight="1" x14ac:dyDescent="0.2"/>
    <row r="4" spans="1:12" ht="15.75" customHeight="1" x14ac:dyDescent="0.2"/>
    <row r="5" spans="1:12" s="152" customFormat="1" ht="15" customHeight="1" x14ac:dyDescent="0.25">
      <c r="A5" s="144" t="s">
        <v>64</v>
      </c>
      <c r="B5" s="150"/>
      <c r="C5" s="150"/>
      <c r="D5" s="150"/>
      <c r="E5" s="150"/>
      <c r="F5" s="150"/>
      <c r="G5" s="151"/>
      <c r="H5" s="151"/>
    </row>
    <row r="6" spans="1:12" s="152" customFormat="1" ht="15" customHeight="1" x14ac:dyDescent="0.25">
      <c r="A6" s="145" t="s">
        <v>65</v>
      </c>
      <c r="B6" s="150"/>
      <c r="C6" s="150"/>
      <c r="D6" s="150"/>
      <c r="E6" s="150"/>
      <c r="F6" s="150"/>
      <c r="G6" s="151"/>
      <c r="H6" s="151"/>
    </row>
    <row r="7" spans="1:12" s="152" customFormat="1" ht="10.5" customHeight="1" x14ac:dyDescent="0.25">
      <c r="B7" s="153"/>
      <c r="C7" s="153"/>
      <c r="D7" s="153"/>
      <c r="E7" s="153"/>
      <c r="F7" s="153"/>
    </row>
    <row r="8" spans="1:12" ht="20.100000000000001" customHeight="1" x14ac:dyDescent="0.2">
      <c r="A8" s="193" t="s">
        <v>61</v>
      </c>
      <c r="B8" s="193"/>
      <c r="C8" s="193"/>
      <c r="D8" s="193"/>
      <c r="E8" s="193"/>
      <c r="F8" s="193"/>
      <c r="G8" s="193"/>
      <c r="H8" s="61"/>
      <c r="I8" s="61"/>
      <c r="J8" s="61"/>
      <c r="K8" s="61"/>
      <c r="L8" s="61"/>
    </row>
    <row r="9" spans="1:12" ht="7.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</row>
    <row r="10" spans="1:12" ht="24.95" customHeight="1" x14ac:dyDescent="0.2">
      <c r="A10" s="195" t="s">
        <v>32</v>
      </c>
      <c r="B10" s="195" t="s">
        <v>33</v>
      </c>
      <c r="C10" s="195">
        <v>2013</v>
      </c>
      <c r="D10" s="195">
        <v>2014</v>
      </c>
      <c r="E10" s="195" t="s">
        <v>34</v>
      </c>
      <c r="F10" s="196" t="s">
        <v>52</v>
      </c>
      <c r="G10" s="196"/>
      <c r="H10" s="61"/>
      <c r="I10" s="61"/>
      <c r="J10" s="61"/>
      <c r="K10" s="61"/>
      <c r="L10" s="61"/>
    </row>
    <row r="11" spans="1:12" ht="23.1" customHeight="1" x14ac:dyDescent="0.2">
      <c r="A11" s="72">
        <v>1</v>
      </c>
      <c r="B11" s="73" t="s">
        <v>35</v>
      </c>
      <c r="C11" s="148">
        <f>'CAP-I'!E12</f>
        <v>52026</v>
      </c>
      <c r="D11" s="74">
        <v>53944</v>
      </c>
      <c r="E11" s="75" t="s">
        <v>36</v>
      </c>
      <c r="F11" s="76" t="s">
        <v>0</v>
      </c>
      <c r="G11" s="77">
        <v>53944</v>
      </c>
      <c r="H11" s="61"/>
      <c r="I11" s="61"/>
      <c r="J11" s="61"/>
      <c r="K11" s="61"/>
      <c r="L11" s="61"/>
    </row>
    <row r="12" spans="1:12" ht="15" customHeight="1" x14ac:dyDescent="0.2">
      <c r="A12" s="100"/>
      <c r="B12" s="101"/>
      <c r="C12" s="101"/>
      <c r="D12" s="102"/>
      <c r="E12" s="100"/>
      <c r="F12" s="103"/>
      <c r="G12" s="104"/>
      <c r="H12" s="61"/>
      <c r="I12" s="61"/>
      <c r="J12" s="61"/>
      <c r="K12" s="61"/>
      <c r="L12" s="61"/>
    </row>
    <row r="13" spans="1:12" ht="20.100000000000001" customHeight="1" x14ac:dyDescent="0.2">
      <c r="A13" s="194" t="s">
        <v>38</v>
      </c>
      <c r="B13" s="194"/>
      <c r="C13" s="194"/>
      <c r="D13" s="194"/>
      <c r="E13" s="194"/>
      <c r="F13" s="194"/>
      <c r="G13" s="194"/>
      <c r="H13" s="61"/>
      <c r="I13" s="61"/>
      <c r="J13" s="61"/>
      <c r="K13" s="61"/>
      <c r="L13" s="61"/>
    </row>
    <row r="14" spans="1:12" ht="7.5" customHeight="1" x14ac:dyDescent="0.2">
      <c r="A14" s="78"/>
      <c r="B14" s="64"/>
      <c r="C14" s="64"/>
      <c r="D14" s="63"/>
      <c r="E14" s="63"/>
      <c r="F14" s="64"/>
      <c r="G14" s="65"/>
      <c r="H14" s="61"/>
      <c r="I14" s="61"/>
      <c r="J14" s="61"/>
      <c r="K14" s="61"/>
      <c r="L14" s="61"/>
    </row>
    <row r="15" spans="1:12" ht="24.95" customHeight="1" x14ac:dyDescent="0.2">
      <c r="A15" s="195" t="s">
        <v>32</v>
      </c>
      <c r="B15" s="195" t="s">
        <v>33</v>
      </c>
      <c r="C15" s="195">
        <v>2013</v>
      </c>
      <c r="D15" s="195">
        <v>2014</v>
      </c>
      <c r="E15" s="195" t="s">
        <v>34</v>
      </c>
      <c r="F15" s="196" t="s">
        <v>52</v>
      </c>
      <c r="G15" s="196"/>
      <c r="H15" s="61"/>
      <c r="I15" s="61"/>
      <c r="J15" s="61"/>
      <c r="K15" s="61"/>
      <c r="L15" s="61"/>
    </row>
    <row r="16" spans="1:12" ht="35.1" customHeight="1" x14ac:dyDescent="0.2">
      <c r="A16" s="161">
        <v>1</v>
      </c>
      <c r="B16" s="162" t="s">
        <v>44</v>
      </c>
      <c r="C16" s="155">
        <f>'C-PSP'!E15/100</f>
        <v>0.28465960869301166</v>
      </c>
      <c r="D16" s="155">
        <f>'C-PSP'!F15/100</f>
        <v>0.30206791112117926</v>
      </c>
      <c r="E16" s="163" t="s">
        <v>2</v>
      </c>
      <c r="F16" s="79" t="s">
        <v>62</v>
      </c>
      <c r="G16" s="80">
        <f>'C-PSP'!F13</f>
        <v>88540.24308</v>
      </c>
      <c r="H16" s="61"/>
      <c r="I16" s="61"/>
      <c r="J16" s="61"/>
      <c r="K16" s="61"/>
      <c r="L16" s="61"/>
    </row>
    <row r="17" spans="1:12" ht="35.1" customHeight="1" x14ac:dyDescent="0.2">
      <c r="A17" s="161"/>
      <c r="B17" s="162"/>
      <c r="C17" s="155"/>
      <c r="D17" s="155"/>
      <c r="E17" s="163"/>
      <c r="F17" s="79" t="s">
        <v>3</v>
      </c>
      <c r="G17" s="80">
        <f>'C-PSP'!F14</f>
        <v>293113.7</v>
      </c>
      <c r="H17" s="61"/>
      <c r="I17" s="61"/>
      <c r="J17" s="61"/>
      <c r="K17" s="61"/>
      <c r="L17" s="61"/>
    </row>
    <row r="18" spans="1:12" ht="35.1" customHeight="1" x14ac:dyDescent="0.2">
      <c r="A18" s="156">
        <v>2</v>
      </c>
      <c r="B18" s="158" t="s">
        <v>45</v>
      </c>
      <c r="C18" s="154">
        <f>EPRT!E15/100</f>
        <v>0.94221060629802766</v>
      </c>
      <c r="D18" s="154">
        <f>EPRT!F15/100</f>
        <v>0.93091923898765438</v>
      </c>
      <c r="E18" s="160" t="s">
        <v>2</v>
      </c>
      <c r="F18" s="147" t="s">
        <v>5</v>
      </c>
      <c r="G18" s="81">
        <f>EPRT!F13</f>
        <v>293113.7</v>
      </c>
      <c r="H18" s="61"/>
      <c r="I18" s="61"/>
      <c r="J18" s="61"/>
      <c r="K18" s="61"/>
      <c r="L18" s="61"/>
    </row>
    <row r="19" spans="1:12" ht="35.1" customHeight="1" x14ac:dyDescent="0.2">
      <c r="A19" s="157"/>
      <c r="B19" s="159"/>
      <c r="C19" s="154"/>
      <c r="D19" s="154"/>
      <c r="E19" s="157"/>
      <c r="F19" s="147" t="s">
        <v>6</v>
      </c>
      <c r="G19" s="81">
        <f>EPRT!F14</f>
        <v>314864.8</v>
      </c>
      <c r="H19" s="61"/>
      <c r="I19" s="61"/>
      <c r="J19" s="61"/>
      <c r="K19" s="61"/>
      <c r="L19" s="61"/>
    </row>
    <row r="20" spans="1:12" ht="35.1" customHeight="1" x14ac:dyDescent="0.2">
      <c r="A20" s="161">
        <v>3</v>
      </c>
      <c r="B20" s="162" t="s">
        <v>46</v>
      </c>
      <c r="C20" s="164">
        <f>EPR!E15/100</f>
        <v>1.0239640452898615</v>
      </c>
      <c r="D20" s="166">
        <f>EPR!F15/100</f>
        <v>0.99953858750421432</v>
      </c>
      <c r="E20" s="163" t="s">
        <v>2</v>
      </c>
      <c r="F20" s="79" t="s">
        <v>9</v>
      </c>
      <c r="G20" s="80">
        <f>EPR!F13</f>
        <v>271865.40000000002</v>
      </c>
      <c r="H20" s="61"/>
      <c r="I20" s="61"/>
      <c r="J20" s="61"/>
      <c r="K20" s="61"/>
      <c r="L20" s="61"/>
    </row>
    <row r="21" spans="1:12" ht="35.1" customHeight="1" x14ac:dyDescent="0.2">
      <c r="A21" s="161"/>
      <c r="B21" s="162"/>
      <c r="C21" s="165"/>
      <c r="D21" s="167"/>
      <c r="E21" s="163"/>
      <c r="F21" s="79" t="s">
        <v>10</v>
      </c>
      <c r="G21" s="80">
        <f>EPR!F14</f>
        <v>271990.90000000002</v>
      </c>
      <c r="H21" s="61"/>
      <c r="I21" s="61"/>
      <c r="J21" s="61"/>
      <c r="K21" s="61"/>
      <c r="L21" s="61"/>
    </row>
    <row r="22" spans="1:12" ht="35.1" customHeight="1" x14ac:dyDescent="0.2">
      <c r="A22" s="156">
        <v>4</v>
      </c>
      <c r="B22" s="158" t="s">
        <v>63</v>
      </c>
      <c r="C22" s="154">
        <f>EGC!E15/100</f>
        <v>0.94221060629802766</v>
      </c>
      <c r="D22" s="154">
        <f>EGC!F15/100</f>
        <v>0.93091923898765438</v>
      </c>
      <c r="E22" s="160" t="s">
        <v>2</v>
      </c>
      <c r="F22" s="147" t="s">
        <v>13</v>
      </c>
      <c r="G22" s="81">
        <f>EGC!F13</f>
        <v>293113.7</v>
      </c>
      <c r="H22" s="61"/>
      <c r="I22" s="61"/>
      <c r="J22" s="61"/>
      <c r="K22" s="61"/>
      <c r="L22" s="61"/>
    </row>
    <row r="23" spans="1:12" ht="35.1" customHeight="1" x14ac:dyDescent="0.2">
      <c r="A23" s="157"/>
      <c r="B23" s="159"/>
      <c r="C23" s="154"/>
      <c r="D23" s="154"/>
      <c r="E23" s="157"/>
      <c r="F23" s="147" t="s">
        <v>37</v>
      </c>
      <c r="G23" s="81">
        <f>EGC!F14</f>
        <v>314864.8</v>
      </c>
      <c r="H23" s="61"/>
      <c r="I23" s="61"/>
      <c r="J23" s="61"/>
      <c r="K23" s="61"/>
      <c r="L23" s="61"/>
    </row>
    <row r="24" spans="1:12" ht="35.1" customHeight="1" x14ac:dyDescent="0.2">
      <c r="A24" s="161">
        <v>5</v>
      </c>
      <c r="B24" s="162" t="s">
        <v>47</v>
      </c>
      <c r="C24" s="155">
        <f>EGI!E15/100</f>
        <v>0</v>
      </c>
      <c r="D24" s="155">
        <f>EGI!F15/100</f>
        <v>0</v>
      </c>
      <c r="E24" s="163" t="s">
        <v>2</v>
      </c>
      <c r="F24" s="79" t="s">
        <v>17</v>
      </c>
      <c r="G24" s="80">
        <f>EGI!F13</f>
        <v>0</v>
      </c>
      <c r="H24" s="61"/>
      <c r="I24" s="61"/>
      <c r="J24" s="61"/>
      <c r="K24" s="61"/>
      <c r="L24" s="61"/>
    </row>
    <row r="25" spans="1:12" ht="35.1" customHeight="1" x14ac:dyDescent="0.2">
      <c r="A25" s="161"/>
      <c r="B25" s="162"/>
      <c r="C25" s="155"/>
      <c r="D25" s="155"/>
      <c r="E25" s="163"/>
      <c r="F25" s="79" t="s">
        <v>18</v>
      </c>
      <c r="G25" s="80">
        <f>EGI!F14</f>
        <v>0</v>
      </c>
      <c r="H25" s="61"/>
      <c r="I25" s="61"/>
      <c r="J25" s="61"/>
      <c r="K25" s="61"/>
      <c r="L25" s="62"/>
    </row>
    <row r="26" spans="1:12" ht="35.1" customHeight="1" x14ac:dyDescent="0.2">
      <c r="A26" s="156">
        <v>6</v>
      </c>
      <c r="B26" s="158" t="s">
        <v>48</v>
      </c>
      <c r="C26" s="154">
        <f>AUTOF!E15/100</f>
        <v>4.4142322810286141E-2</v>
      </c>
      <c r="D26" s="154">
        <f>AUTOF!F15/100</f>
        <v>6.7483885146894795E-2</v>
      </c>
      <c r="E26" s="160" t="s">
        <v>2</v>
      </c>
      <c r="F26" s="147" t="s">
        <v>21</v>
      </c>
      <c r="G26" s="81">
        <f>AUTOF!F13</f>
        <v>21248.3</v>
      </c>
      <c r="H26" s="61"/>
      <c r="I26" s="61"/>
      <c r="J26" s="61"/>
      <c r="K26" s="61"/>
      <c r="L26" s="61"/>
    </row>
    <row r="27" spans="1:12" ht="35.1" customHeight="1" x14ac:dyDescent="0.2">
      <c r="A27" s="157"/>
      <c r="B27" s="159"/>
      <c r="C27" s="154"/>
      <c r="D27" s="154"/>
      <c r="E27" s="157"/>
      <c r="F27" s="147" t="s">
        <v>22</v>
      </c>
      <c r="G27" s="81">
        <f>AUTOF!F14</f>
        <v>314864.8</v>
      </c>
      <c r="H27" s="61"/>
      <c r="I27" s="61"/>
      <c r="J27" s="61"/>
      <c r="K27" s="61"/>
      <c r="L27" s="61"/>
    </row>
    <row r="28" spans="1:12" ht="35.1" customHeight="1" x14ac:dyDescent="0.2">
      <c r="A28" s="161">
        <v>7</v>
      </c>
      <c r="B28" s="162" t="s">
        <v>49</v>
      </c>
      <c r="C28" s="155">
        <f>CAIP!E15/100</f>
        <v>1.3321967066427922</v>
      </c>
      <c r="D28" s="155">
        <f>CAIP!F15/100</f>
        <v>0.94574509925686723</v>
      </c>
      <c r="E28" s="163" t="s">
        <v>2</v>
      </c>
      <c r="F28" s="79" t="s">
        <v>25</v>
      </c>
      <c r="G28" s="80">
        <f>CAIP!F13</f>
        <v>45688</v>
      </c>
      <c r="H28" s="61"/>
      <c r="I28" s="61"/>
      <c r="J28" s="61"/>
      <c r="K28" s="61"/>
      <c r="L28" s="61"/>
    </row>
    <row r="29" spans="1:12" ht="35.1" customHeight="1" x14ac:dyDescent="0.2">
      <c r="A29" s="161"/>
      <c r="B29" s="162"/>
      <c r="C29" s="155"/>
      <c r="D29" s="155"/>
      <c r="E29" s="163"/>
      <c r="F29" s="79" t="s">
        <v>26</v>
      </c>
      <c r="G29" s="80">
        <f>CAIP!F14</f>
        <v>48309</v>
      </c>
      <c r="H29" s="61"/>
      <c r="I29" s="61"/>
      <c r="J29" s="61"/>
      <c r="K29" s="61"/>
      <c r="L29" s="61"/>
    </row>
    <row r="30" spans="1:12" ht="35.1" customHeight="1" x14ac:dyDescent="0.2">
      <c r="A30" s="156">
        <v>8</v>
      </c>
      <c r="B30" s="158" t="s">
        <v>50</v>
      </c>
      <c r="C30" s="154">
        <f>CNPR!E15/100</f>
        <v>0.94221060629802766</v>
      </c>
      <c r="D30" s="154">
        <f>CNPR!F15/100</f>
        <v>0.93091923898765438</v>
      </c>
      <c r="E30" s="160" t="s">
        <v>2</v>
      </c>
      <c r="F30" s="147" t="s">
        <v>30</v>
      </c>
      <c r="G30" s="81">
        <f>CNPR!F13</f>
        <v>293113.7</v>
      </c>
      <c r="H30" s="61"/>
      <c r="I30" s="61"/>
      <c r="J30" s="61"/>
      <c r="K30" s="61"/>
      <c r="L30" s="61"/>
    </row>
    <row r="31" spans="1:12" ht="35.1" customHeight="1" x14ac:dyDescent="0.2">
      <c r="A31" s="157"/>
      <c r="B31" s="159"/>
      <c r="C31" s="154"/>
      <c r="D31" s="154"/>
      <c r="E31" s="157"/>
      <c r="F31" s="147" t="s">
        <v>31</v>
      </c>
      <c r="G31" s="81">
        <f>CNPR!F14</f>
        <v>314864.8</v>
      </c>
      <c r="H31" s="61"/>
      <c r="I31" s="61"/>
      <c r="J31" s="61"/>
      <c r="K31" s="61"/>
      <c r="L31" s="61"/>
    </row>
    <row r="32" spans="1:12" ht="24.95" customHeight="1" x14ac:dyDescent="0.2">
      <c r="A32" s="61"/>
      <c r="B32" s="78"/>
      <c r="C32" s="78"/>
      <c r="D32" s="61"/>
      <c r="E32" s="61"/>
      <c r="F32" s="61"/>
      <c r="G32" s="61"/>
      <c r="H32" s="61"/>
      <c r="I32" s="61"/>
      <c r="J32" s="61"/>
      <c r="K32" s="61"/>
      <c r="L32" s="61"/>
    </row>
    <row r="33" spans="1:12" ht="24.95" customHeight="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</row>
    <row r="34" spans="1:12" ht="24.95" customHeight="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</row>
    <row r="35" spans="1:12" ht="24.95" customHeight="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</row>
    <row r="36" spans="1:12" ht="24.95" customHeight="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</row>
    <row r="37" spans="1:12" ht="24.95" customHeight="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</row>
    <row r="38" spans="1:12" ht="24.95" customHeight="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</row>
    <row r="39" spans="1:12" ht="24.95" customHeight="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</row>
    <row r="40" spans="1:12" ht="24.95" customHeight="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ht="24.95" customHeight="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</row>
    <row r="42" spans="1:12" ht="24.95" customHeight="1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2" ht="24.95" customHeight="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1:12" ht="24.95" customHeight="1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</row>
    <row r="45" spans="1:12" ht="24.95" customHeight="1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1:12" ht="24.95" customHeight="1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</row>
    <row r="47" spans="1:12" ht="24.95" customHeight="1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</row>
    <row r="48" spans="1:12" ht="24.95" customHeight="1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</row>
    <row r="49" spans="1:12" ht="24.95" customHeight="1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</row>
    <row r="50" spans="1:12" ht="24.95" customHeight="1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1:12" ht="24.95" customHeight="1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1:12" ht="24.95" customHeight="1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1:12" ht="24.95" customHeight="1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ht="24.95" customHeight="1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1:12" ht="24.95" customHeight="1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2" ht="24.95" customHeight="1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</row>
    <row r="57" spans="1:12" ht="24.95" customHeight="1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</row>
    <row r="58" spans="1:12" ht="24.95" customHeight="1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</row>
    <row r="59" spans="1:12" ht="24.95" customHeight="1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</row>
    <row r="60" spans="1:12" ht="24.95" customHeight="1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</row>
    <row r="61" spans="1:12" ht="24.95" customHeight="1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</row>
    <row r="62" spans="1:12" ht="24.95" customHeight="1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</row>
    <row r="63" spans="1:12" ht="24.95" customHeight="1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</row>
    <row r="64" spans="1:12" ht="24.95" customHeight="1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</row>
    <row r="65" spans="1:12" ht="24.95" customHeight="1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</row>
    <row r="66" spans="1:12" ht="24.95" customHeight="1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</row>
    <row r="67" spans="1:12" ht="24.95" customHeight="1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</row>
    <row r="68" spans="1:12" ht="24.95" customHeight="1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</row>
    <row r="69" spans="1:12" ht="24.95" customHeight="1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</row>
    <row r="70" spans="1:12" ht="24.95" customHeight="1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</row>
    <row r="71" spans="1:12" ht="24.95" customHeight="1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</row>
    <row r="72" spans="1:12" ht="24.95" customHeight="1" x14ac:dyDescent="0.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</row>
    <row r="73" spans="1:12" ht="24.95" customHeight="1" x14ac:dyDescent="0.2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</row>
    <row r="74" spans="1:12" ht="24.95" customHeight="1" x14ac:dyDescent="0.2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</row>
    <row r="75" spans="1:12" ht="24.95" customHeight="1" x14ac:dyDescent="0.2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</row>
    <row r="76" spans="1:12" ht="24.95" customHeight="1" x14ac:dyDescent="0.2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</row>
    <row r="77" spans="1:12" ht="24.95" customHeight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</row>
    <row r="78" spans="1:12" ht="24.95" customHeight="1" x14ac:dyDescent="0.2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</row>
    <row r="79" spans="1:12" ht="24.95" customHeight="1" x14ac:dyDescent="0.2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</row>
    <row r="80" spans="1:12" ht="24.95" customHeight="1" x14ac:dyDescent="0.2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</row>
    <row r="81" spans="1:12" ht="11.25" customHeight="1" x14ac:dyDescent="0.2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</row>
    <row r="82" spans="1:12" ht="11.25" customHeight="1" x14ac:dyDescent="0.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</row>
    <row r="83" spans="1:12" ht="11.25" customHeight="1" x14ac:dyDescent="0.2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</row>
    <row r="84" spans="1:12" ht="11.25" customHeight="1" x14ac:dyDescent="0.2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</row>
    <row r="85" spans="1:12" ht="11.25" customHeight="1" x14ac:dyDescent="0.2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</row>
    <row r="86" spans="1:12" ht="11.25" customHeight="1" x14ac:dyDescent="0.2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</row>
    <row r="87" spans="1:12" ht="15" x14ac:dyDescent="0.2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</row>
    <row r="88" spans="1:12" ht="15" x14ac:dyDescent="0.2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</row>
    <row r="89" spans="1:12" ht="15" x14ac:dyDescent="0.2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</row>
    <row r="90" spans="1:12" ht="15" x14ac:dyDescent="0.2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</row>
    <row r="91" spans="1:12" ht="15" x14ac:dyDescent="0.2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</row>
    <row r="92" spans="1:12" ht="15" x14ac:dyDescent="0.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</row>
    <row r="93" spans="1:12" ht="15" x14ac:dyDescent="0.2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</row>
    <row r="94" spans="1:12" ht="15" x14ac:dyDescent="0.2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</row>
    <row r="95" spans="1:12" ht="15" x14ac:dyDescent="0.2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</row>
    <row r="96" spans="1:12" ht="15" x14ac:dyDescent="0.2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ht="15" x14ac:dyDescent="0.2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</row>
    <row r="98" spans="1:12" ht="15" x14ac:dyDescent="0.2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</row>
    <row r="99" spans="1:12" ht="15" x14ac:dyDescent="0.2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</row>
    <row r="100" spans="1:12" ht="15" x14ac:dyDescent="0.2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</row>
    <row r="101" spans="1:12" ht="15" x14ac:dyDescent="0.2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</row>
    <row r="102" spans="1:12" ht="15" x14ac:dyDescent="0.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</row>
    <row r="103" spans="1:12" ht="15" x14ac:dyDescent="0.2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</row>
    <row r="104" spans="1:12" ht="15" x14ac:dyDescent="0.2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</row>
    <row r="105" spans="1:12" ht="15" x14ac:dyDescent="0.2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</row>
    <row r="106" spans="1:12" ht="15" x14ac:dyDescent="0.2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</row>
    <row r="107" spans="1:12" ht="15" x14ac:dyDescent="0.2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</row>
    <row r="108" spans="1:12" ht="15" x14ac:dyDescent="0.2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</row>
    <row r="109" spans="1:12" ht="15" x14ac:dyDescent="0.2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</row>
    <row r="110" spans="1:12" ht="15" x14ac:dyDescent="0.2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</row>
    <row r="111" spans="1:12" ht="15" x14ac:dyDescent="0.2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</row>
    <row r="112" spans="1:12" ht="15" x14ac:dyDescent="0.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</row>
    <row r="113" spans="1:12" ht="15" x14ac:dyDescent="0.2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</row>
    <row r="114" spans="1:12" ht="15" x14ac:dyDescent="0.2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</row>
    <row r="115" spans="1:12" ht="15" x14ac:dyDescent="0.2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</row>
    <row r="116" spans="1:12" ht="15" x14ac:dyDescent="0.2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</row>
    <row r="117" spans="1:12" ht="15" x14ac:dyDescent="0.2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</row>
    <row r="118" spans="1:12" ht="15" x14ac:dyDescent="0.2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</row>
    <row r="119" spans="1:12" ht="15" x14ac:dyDescent="0.2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</sheetData>
  <mergeCells count="44">
    <mergeCell ref="C26:C27"/>
    <mergeCell ref="C28:C29"/>
    <mergeCell ref="C30:C31"/>
    <mergeCell ref="A13:G13"/>
    <mergeCell ref="A8:G8"/>
    <mergeCell ref="F10:G10"/>
    <mergeCell ref="A16:A17"/>
    <mergeCell ref="B16:B17"/>
    <mergeCell ref="E16:E17"/>
    <mergeCell ref="D16:D17"/>
    <mergeCell ref="C16:C17"/>
    <mergeCell ref="D20:D21"/>
    <mergeCell ref="A18:A19"/>
    <mergeCell ref="B18:B19"/>
    <mergeCell ref="E18:E19"/>
    <mergeCell ref="A20:A21"/>
    <mergeCell ref="B20:B21"/>
    <mergeCell ref="E20:E21"/>
    <mergeCell ref="D18:D19"/>
    <mergeCell ref="C18:C19"/>
    <mergeCell ref="C20:C21"/>
    <mergeCell ref="A24:A25"/>
    <mergeCell ref="B24:B25"/>
    <mergeCell ref="E24:E25"/>
    <mergeCell ref="D22:D23"/>
    <mergeCell ref="D24:D25"/>
    <mergeCell ref="C22:C23"/>
    <mergeCell ref="C24:C25"/>
    <mergeCell ref="D26:D27"/>
    <mergeCell ref="D28:D29"/>
    <mergeCell ref="D30:D31"/>
    <mergeCell ref="F15:G15"/>
    <mergeCell ref="A30:A31"/>
    <mergeCell ref="B30:B31"/>
    <mergeCell ref="E30:E31"/>
    <mergeCell ref="A26:A27"/>
    <mergeCell ref="B26:B27"/>
    <mergeCell ref="E26:E27"/>
    <mergeCell ref="A28:A29"/>
    <mergeCell ref="B28:B29"/>
    <mergeCell ref="E28:E29"/>
    <mergeCell ref="A22:A23"/>
    <mergeCell ref="B22:B23"/>
    <mergeCell ref="E22:E23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showGridLines="0" zoomScaleNormal="100" zoomScaleSheetLayoutView="80" workbookViewId="0">
      <selection activeCell="L7" sqref="L7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2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2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2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2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2" s="5" customFormat="1" ht="15" customHeight="1" x14ac:dyDescent="0.25">
      <c r="A6" s="82"/>
      <c r="C6" s="90"/>
      <c r="D6" s="90"/>
      <c r="E6" s="90"/>
      <c r="F6" s="90"/>
      <c r="G6" s="90"/>
      <c r="H6" s="90"/>
      <c r="I6" s="90"/>
    </row>
    <row r="7" spans="1:12" s="1" customFormat="1" ht="21.95" customHeight="1" x14ac:dyDescent="0.15">
      <c r="A7" s="205" t="s">
        <v>24</v>
      </c>
      <c r="B7" s="205"/>
      <c r="C7" s="205"/>
      <c r="D7" s="205"/>
      <c r="E7" s="205"/>
      <c r="F7" s="205"/>
      <c r="G7" s="205"/>
      <c r="H7" s="205"/>
      <c r="I7" s="205"/>
      <c r="J7" s="3"/>
      <c r="K7" s="3"/>
    </row>
    <row r="8" spans="1:12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24"/>
    </row>
    <row r="9" spans="1:12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44"/>
      <c r="K9" s="44"/>
    </row>
    <row r="10" spans="1:12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J10" s="44"/>
      <c r="K10" s="44"/>
    </row>
    <row r="11" spans="1:12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44"/>
      <c r="K11" s="44"/>
    </row>
    <row r="12" spans="1:12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184"/>
      <c r="K12" s="184"/>
    </row>
    <row r="13" spans="1:12" s="6" customFormat="1" ht="90" customHeight="1" x14ac:dyDescent="0.25">
      <c r="A13" s="99" t="s">
        <v>25</v>
      </c>
      <c r="B13" s="92">
        <v>46050</v>
      </c>
      <c r="C13" s="92">
        <v>39418.559999999998</v>
      </c>
      <c r="D13" s="92">
        <v>47631.404999999999</v>
      </c>
      <c r="E13" s="92">
        <v>46445.78458</v>
      </c>
      <c r="F13" s="92">
        <v>45688</v>
      </c>
      <c r="G13" s="93"/>
      <c r="H13" s="96">
        <f>F13-E13</f>
        <v>-757.78457999999955</v>
      </c>
      <c r="I13" s="97">
        <f>F13/E13-1</f>
        <v>-1.6315465156902742E-2</v>
      </c>
      <c r="J13" s="184"/>
      <c r="K13" s="184"/>
    </row>
    <row r="14" spans="1:12" s="6" customFormat="1" ht="90" customHeight="1" x14ac:dyDescent="0.25">
      <c r="A14" s="99" t="s">
        <v>26</v>
      </c>
      <c r="B14" s="92">
        <v>47500</v>
      </c>
      <c r="C14" s="92">
        <v>27094.912</v>
      </c>
      <c r="D14" s="92">
        <v>45305.856</v>
      </c>
      <c r="E14" s="92">
        <v>34864.059000000001</v>
      </c>
      <c r="F14" s="92">
        <v>48309</v>
      </c>
      <c r="G14" s="93"/>
      <c r="H14" s="96">
        <f>F14-E14</f>
        <v>13444.940999999999</v>
      </c>
      <c r="I14" s="97">
        <f>F14/E14-1</f>
        <v>0.38563900433968401</v>
      </c>
      <c r="J14" s="184"/>
      <c r="K14" s="184"/>
      <c r="L14" s="14">
        <f>F13-F14</f>
        <v>-2621</v>
      </c>
    </row>
    <row r="15" spans="1:12" s="6" customFormat="1" ht="90" customHeight="1" x14ac:dyDescent="0.25">
      <c r="A15" s="209" t="s">
        <v>27</v>
      </c>
      <c r="B15" s="210">
        <f t="shared" ref="B15:E15" si="0">IF(B14=0,0,(B13/B14)*100)</f>
        <v>96.94736842105263</v>
      </c>
      <c r="C15" s="210">
        <f t="shared" si="0"/>
        <v>145.48325530638371</v>
      </c>
      <c r="D15" s="210">
        <f t="shared" si="0"/>
        <v>105.13299870109508</v>
      </c>
      <c r="E15" s="210">
        <f t="shared" si="0"/>
        <v>133.21967066427922</v>
      </c>
      <c r="F15" s="210">
        <f>IF(F14=0,0,(F13/F14)*100)</f>
        <v>94.574509925686726</v>
      </c>
      <c r="G15" s="94"/>
      <c r="H15" s="213">
        <f>F15-E15</f>
        <v>-38.645160738592494</v>
      </c>
      <c r="I15" s="213"/>
      <c r="J15" s="184"/>
      <c r="K15" s="184"/>
    </row>
    <row r="16" spans="1:12" ht="6" customHeight="1" x14ac:dyDescent="0.25">
      <c r="A16" s="32"/>
      <c r="B16" s="182"/>
      <c r="C16" s="182"/>
      <c r="D16" s="182"/>
      <c r="E16" s="182"/>
      <c r="F16" s="46"/>
      <c r="G16" s="34"/>
      <c r="H16" s="35"/>
      <c r="I16" s="35"/>
      <c r="J16" s="189"/>
      <c r="K16" s="184"/>
    </row>
    <row r="17" spans="1:30" ht="15" customHeight="1" x14ac:dyDescent="0.25">
      <c r="A17" s="32"/>
      <c r="B17" s="34"/>
      <c r="C17" s="34"/>
      <c r="D17" s="34"/>
      <c r="E17" s="34"/>
      <c r="F17" s="46"/>
      <c r="G17" s="34"/>
      <c r="H17" s="35"/>
      <c r="I17" s="35"/>
      <c r="J17" s="184"/>
      <c r="K17" s="184"/>
    </row>
    <row r="18" spans="1:30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184"/>
      <c r="K18" s="184"/>
    </row>
    <row r="19" spans="1:30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184"/>
      <c r="K19" s="184"/>
    </row>
    <row r="20" spans="1:30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184"/>
      <c r="K21" s="184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184"/>
      <c r="K22" s="184"/>
    </row>
    <row r="23" spans="1:30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184"/>
      <c r="K23" s="184"/>
      <c r="AA23" s="181"/>
      <c r="AB23" s="177"/>
      <c r="AC23" s="19"/>
      <c r="AD23" s="11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184"/>
      <c r="K24" s="184"/>
      <c r="L24" s="9"/>
      <c r="AA24" s="181"/>
      <c r="AB24" s="178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184"/>
      <c r="K25" s="184"/>
      <c r="L25" s="9"/>
      <c r="AA25" s="181"/>
      <c r="AB25" s="178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AA26" s="181"/>
      <c r="AB26" s="179"/>
      <c r="AC26" s="19"/>
      <c r="AD26" s="12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181"/>
      <c r="AB27" s="177"/>
      <c r="AC27" s="19"/>
      <c r="AD27" s="11"/>
    </row>
    <row r="28" spans="1:30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8"/>
      <c r="K28" s="28"/>
      <c r="L28" s="9"/>
      <c r="AA28" s="181"/>
      <c r="AB28" s="178"/>
      <c r="AC28" s="19"/>
      <c r="AD28" s="12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181"/>
      <c r="AB29" s="178"/>
      <c r="AC29" s="19"/>
      <c r="AD29" s="11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</sheetData>
  <mergeCells count="17">
    <mergeCell ref="AB23:AB26"/>
    <mergeCell ref="AB27:AB29"/>
    <mergeCell ref="J12:K15"/>
    <mergeCell ref="H15:I15"/>
    <mergeCell ref="B16:E16"/>
    <mergeCell ref="J16:K19"/>
    <mergeCell ref="J21:K25"/>
    <mergeCell ref="AA23:AA29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showGridLines="0" zoomScale="78" zoomScaleNormal="78" zoomScaleSheetLayoutView="100" workbookViewId="0">
      <selection activeCell="A7" sqref="A7:J7"/>
    </sheetView>
  </sheetViews>
  <sheetFormatPr baseColWidth="10" defaultRowHeight="12.75" x14ac:dyDescent="0.2"/>
  <cols>
    <col min="1" max="1" width="14.42578125" style="127" customWidth="1"/>
    <col min="2" max="6" width="10.140625" style="127" customWidth="1"/>
    <col min="7" max="7" width="2.5703125" style="127" customWidth="1"/>
    <col min="8" max="8" width="1.5703125" style="127" customWidth="1"/>
    <col min="9" max="9" width="12" style="127" customWidth="1"/>
    <col min="10" max="10" width="10.42578125" style="127" customWidth="1"/>
    <col min="11" max="11" width="13" style="127" customWidth="1"/>
    <col min="12" max="245" width="11.42578125" style="127"/>
    <col min="246" max="246" width="18.28515625" style="127" customWidth="1"/>
    <col min="247" max="251" width="10.140625" style="127" customWidth="1"/>
    <col min="252" max="252" width="2.5703125" style="127" customWidth="1"/>
    <col min="253" max="253" width="1.5703125" style="127" customWidth="1"/>
    <col min="254" max="255" width="12" style="127" customWidth="1"/>
    <col min="256" max="261" width="13" style="127" customWidth="1"/>
    <col min="262" max="262" width="10.28515625" style="127" customWidth="1"/>
    <col min="263" max="501" width="11.42578125" style="127"/>
    <col min="502" max="502" width="18.28515625" style="127" customWidth="1"/>
    <col min="503" max="507" width="10.140625" style="127" customWidth="1"/>
    <col min="508" max="508" width="2.5703125" style="127" customWidth="1"/>
    <col min="509" max="509" width="1.5703125" style="127" customWidth="1"/>
    <col min="510" max="511" width="12" style="127" customWidth="1"/>
    <col min="512" max="517" width="13" style="127" customWidth="1"/>
    <col min="518" max="518" width="10.28515625" style="127" customWidth="1"/>
    <col min="519" max="757" width="11.42578125" style="127"/>
    <col min="758" max="758" width="18.28515625" style="127" customWidth="1"/>
    <col min="759" max="763" width="10.140625" style="127" customWidth="1"/>
    <col min="764" max="764" width="2.5703125" style="127" customWidth="1"/>
    <col min="765" max="765" width="1.5703125" style="127" customWidth="1"/>
    <col min="766" max="767" width="12" style="127" customWidth="1"/>
    <col min="768" max="773" width="13" style="127" customWidth="1"/>
    <col min="774" max="774" width="10.28515625" style="127" customWidth="1"/>
    <col min="775" max="1013" width="11.42578125" style="127"/>
    <col min="1014" max="1014" width="18.28515625" style="127" customWidth="1"/>
    <col min="1015" max="1019" width="10.140625" style="127" customWidth="1"/>
    <col min="1020" max="1020" width="2.5703125" style="127" customWidth="1"/>
    <col min="1021" max="1021" width="1.5703125" style="127" customWidth="1"/>
    <col min="1022" max="1023" width="12" style="127" customWidth="1"/>
    <col min="1024" max="1029" width="13" style="127" customWidth="1"/>
    <col min="1030" max="1030" width="10.28515625" style="127" customWidth="1"/>
    <col min="1031" max="1269" width="11.42578125" style="127"/>
    <col min="1270" max="1270" width="18.28515625" style="127" customWidth="1"/>
    <col min="1271" max="1275" width="10.140625" style="127" customWidth="1"/>
    <col min="1276" max="1276" width="2.5703125" style="127" customWidth="1"/>
    <col min="1277" max="1277" width="1.5703125" style="127" customWidth="1"/>
    <col min="1278" max="1279" width="12" style="127" customWidth="1"/>
    <col min="1280" max="1285" width="13" style="127" customWidth="1"/>
    <col min="1286" max="1286" width="10.28515625" style="127" customWidth="1"/>
    <col min="1287" max="1525" width="11.42578125" style="127"/>
    <col min="1526" max="1526" width="18.28515625" style="127" customWidth="1"/>
    <col min="1527" max="1531" width="10.140625" style="127" customWidth="1"/>
    <col min="1532" max="1532" width="2.5703125" style="127" customWidth="1"/>
    <col min="1533" max="1533" width="1.5703125" style="127" customWidth="1"/>
    <col min="1534" max="1535" width="12" style="127" customWidth="1"/>
    <col min="1536" max="1541" width="13" style="127" customWidth="1"/>
    <col min="1542" max="1542" width="10.28515625" style="127" customWidth="1"/>
    <col min="1543" max="1781" width="11.42578125" style="127"/>
    <col min="1782" max="1782" width="18.28515625" style="127" customWidth="1"/>
    <col min="1783" max="1787" width="10.140625" style="127" customWidth="1"/>
    <col min="1788" max="1788" width="2.5703125" style="127" customWidth="1"/>
    <col min="1789" max="1789" width="1.5703125" style="127" customWidth="1"/>
    <col min="1790" max="1791" width="12" style="127" customWidth="1"/>
    <col min="1792" max="1797" width="13" style="127" customWidth="1"/>
    <col min="1798" max="1798" width="10.28515625" style="127" customWidth="1"/>
    <col min="1799" max="2037" width="11.42578125" style="127"/>
    <col min="2038" max="2038" width="18.28515625" style="127" customWidth="1"/>
    <col min="2039" max="2043" width="10.140625" style="127" customWidth="1"/>
    <col min="2044" max="2044" width="2.5703125" style="127" customWidth="1"/>
    <col min="2045" max="2045" width="1.5703125" style="127" customWidth="1"/>
    <col min="2046" max="2047" width="12" style="127" customWidth="1"/>
    <col min="2048" max="2053" width="13" style="127" customWidth="1"/>
    <col min="2054" max="2054" width="10.28515625" style="127" customWidth="1"/>
    <col min="2055" max="2293" width="11.42578125" style="127"/>
    <col min="2294" max="2294" width="18.28515625" style="127" customWidth="1"/>
    <col min="2295" max="2299" width="10.140625" style="127" customWidth="1"/>
    <col min="2300" max="2300" width="2.5703125" style="127" customWidth="1"/>
    <col min="2301" max="2301" width="1.5703125" style="127" customWidth="1"/>
    <col min="2302" max="2303" width="12" style="127" customWidth="1"/>
    <col min="2304" max="2309" width="13" style="127" customWidth="1"/>
    <col min="2310" max="2310" width="10.28515625" style="127" customWidth="1"/>
    <col min="2311" max="2549" width="11.42578125" style="127"/>
    <col min="2550" max="2550" width="18.28515625" style="127" customWidth="1"/>
    <col min="2551" max="2555" width="10.140625" style="127" customWidth="1"/>
    <col min="2556" max="2556" width="2.5703125" style="127" customWidth="1"/>
    <col min="2557" max="2557" width="1.5703125" style="127" customWidth="1"/>
    <col min="2558" max="2559" width="12" style="127" customWidth="1"/>
    <col min="2560" max="2565" width="13" style="127" customWidth="1"/>
    <col min="2566" max="2566" width="10.28515625" style="127" customWidth="1"/>
    <col min="2567" max="2805" width="11.42578125" style="127"/>
    <col min="2806" max="2806" width="18.28515625" style="127" customWidth="1"/>
    <col min="2807" max="2811" width="10.140625" style="127" customWidth="1"/>
    <col min="2812" max="2812" width="2.5703125" style="127" customWidth="1"/>
    <col min="2813" max="2813" width="1.5703125" style="127" customWidth="1"/>
    <col min="2814" max="2815" width="12" style="127" customWidth="1"/>
    <col min="2816" max="2821" width="13" style="127" customWidth="1"/>
    <col min="2822" max="2822" width="10.28515625" style="127" customWidth="1"/>
    <col min="2823" max="3061" width="11.42578125" style="127"/>
    <col min="3062" max="3062" width="18.28515625" style="127" customWidth="1"/>
    <col min="3063" max="3067" width="10.140625" style="127" customWidth="1"/>
    <col min="3068" max="3068" width="2.5703125" style="127" customWidth="1"/>
    <col min="3069" max="3069" width="1.5703125" style="127" customWidth="1"/>
    <col min="3070" max="3071" width="12" style="127" customWidth="1"/>
    <col min="3072" max="3077" width="13" style="127" customWidth="1"/>
    <col min="3078" max="3078" width="10.28515625" style="127" customWidth="1"/>
    <col min="3079" max="3317" width="11.42578125" style="127"/>
    <col min="3318" max="3318" width="18.28515625" style="127" customWidth="1"/>
    <col min="3319" max="3323" width="10.140625" style="127" customWidth="1"/>
    <col min="3324" max="3324" width="2.5703125" style="127" customWidth="1"/>
    <col min="3325" max="3325" width="1.5703125" style="127" customWidth="1"/>
    <col min="3326" max="3327" width="12" style="127" customWidth="1"/>
    <col min="3328" max="3333" width="13" style="127" customWidth="1"/>
    <col min="3334" max="3334" width="10.28515625" style="127" customWidth="1"/>
    <col min="3335" max="3573" width="11.42578125" style="127"/>
    <col min="3574" max="3574" width="18.28515625" style="127" customWidth="1"/>
    <col min="3575" max="3579" width="10.140625" style="127" customWidth="1"/>
    <col min="3580" max="3580" width="2.5703125" style="127" customWidth="1"/>
    <col min="3581" max="3581" width="1.5703125" style="127" customWidth="1"/>
    <col min="3582" max="3583" width="12" style="127" customWidth="1"/>
    <col min="3584" max="3589" width="13" style="127" customWidth="1"/>
    <col min="3590" max="3590" width="10.28515625" style="127" customWidth="1"/>
    <col min="3591" max="3829" width="11.42578125" style="127"/>
    <col min="3830" max="3830" width="18.28515625" style="127" customWidth="1"/>
    <col min="3831" max="3835" width="10.140625" style="127" customWidth="1"/>
    <col min="3836" max="3836" width="2.5703125" style="127" customWidth="1"/>
    <col min="3837" max="3837" width="1.5703125" style="127" customWidth="1"/>
    <col min="3838" max="3839" width="12" style="127" customWidth="1"/>
    <col min="3840" max="3845" width="13" style="127" customWidth="1"/>
    <col min="3846" max="3846" width="10.28515625" style="127" customWidth="1"/>
    <col min="3847" max="4085" width="11.42578125" style="127"/>
    <col min="4086" max="4086" width="18.28515625" style="127" customWidth="1"/>
    <col min="4087" max="4091" width="10.140625" style="127" customWidth="1"/>
    <col min="4092" max="4092" width="2.5703125" style="127" customWidth="1"/>
    <col min="4093" max="4093" width="1.5703125" style="127" customWidth="1"/>
    <col min="4094" max="4095" width="12" style="127" customWidth="1"/>
    <col min="4096" max="4101" width="13" style="127" customWidth="1"/>
    <col min="4102" max="4102" width="10.28515625" style="127" customWidth="1"/>
    <col min="4103" max="4341" width="11.42578125" style="127"/>
    <col min="4342" max="4342" width="18.28515625" style="127" customWidth="1"/>
    <col min="4343" max="4347" width="10.140625" style="127" customWidth="1"/>
    <col min="4348" max="4348" width="2.5703125" style="127" customWidth="1"/>
    <col min="4349" max="4349" width="1.5703125" style="127" customWidth="1"/>
    <col min="4350" max="4351" width="12" style="127" customWidth="1"/>
    <col min="4352" max="4357" width="13" style="127" customWidth="1"/>
    <col min="4358" max="4358" width="10.28515625" style="127" customWidth="1"/>
    <col min="4359" max="4597" width="11.42578125" style="127"/>
    <col min="4598" max="4598" width="18.28515625" style="127" customWidth="1"/>
    <col min="4599" max="4603" width="10.140625" style="127" customWidth="1"/>
    <col min="4604" max="4604" width="2.5703125" style="127" customWidth="1"/>
    <col min="4605" max="4605" width="1.5703125" style="127" customWidth="1"/>
    <col min="4606" max="4607" width="12" style="127" customWidth="1"/>
    <col min="4608" max="4613" width="13" style="127" customWidth="1"/>
    <col min="4614" max="4614" width="10.28515625" style="127" customWidth="1"/>
    <col min="4615" max="4853" width="11.42578125" style="127"/>
    <col min="4854" max="4854" width="18.28515625" style="127" customWidth="1"/>
    <col min="4855" max="4859" width="10.140625" style="127" customWidth="1"/>
    <col min="4860" max="4860" width="2.5703125" style="127" customWidth="1"/>
    <col min="4861" max="4861" width="1.5703125" style="127" customWidth="1"/>
    <col min="4862" max="4863" width="12" style="127" customWidth="1"/>
    <col min="4864" max="4869" width="13" style="127" customWidth="1"/>
    <col min="4870" max="4870" width="10.28515625" style="127" customWidth="1"/>
    <col min="4871" max="5109" width="11.42578125" style="127"/>
    <col min="5110" max="5110" width="18.28515625" style="127" customWidth="1"/>
    <col min="5111" max="5115" width="10.140625" style="127" customWidth="1"/>
    <col min="5116" max="5116" width="2.5703125" style="127" customWidth="1"/>
    <col min="5117" max="5117" width="1.5703125" style="127" customWidth="1"/>
    <col min="5118" max="5119" width="12" style="127" customWidth="1"/>
    <col min="5120" max="5125" width="13" style="127" customWidth="1"/>
    <col min="5126" max="5126" width="10.28515625" style="127" customWidth="1"/>
    <col min="5127" max="5365" width="11.42578125" style="127"/>
    <col min="5366" max="5366" width="18.28515625" style="127" customWidth="1"/>
    <col min="5367" max="5371" width="10.140625" style="127" customWidth="1"/>
    <col min="5372" max="5372" width="2.5703125" style="127" customWidth="1"/>
    <col min="5373" max="5373" width="1.5703125" style="127" customWidth="1"/>
    <col min="5374" max="5375" width="12" style="127" customWidth="1"/>
    <col min="5376" max="5381" width="13" style="127" customWidth="1"/>
    <col min="5382" max="5382" width="10.28515625" style="127" customWidth="1"/>
    <col min="5383" max="5621" width="11.42578125" style="127"/>
    <col min="5622" max="5622" width="18.28515625" style="127" customWidth="1"/>
    <col min="5623" max="5627" width="10.140625" style="127" customWidth="1"/>
    <col min="5628" max="5628" width="2.5703125" style="127" customWidth="1"/>
    <col min="5629" max="5629" width="1.5703125" style="127" customWidth="1"/>
    <col min="5630" max="5631" width="12" style="127" customWidth="1"/>
    <col min="5632" max="5637" width="13" style="127" customWidth="1"/>
    <col min="5638" max="5638" width="10.28515625" style="127" customWidth="1"/>
    <col min="5639" max="5877" width="11.42578125" style="127"/>
    <col min="5878" max="5878" width="18.28515625" style="127" customWidth="1"/>
    <col min="5879" max="5883" width="10.140625" style="127" customWidth="1"/>
    <col min="5884" max="5884" width="2.5703125" style="127" customWidth="1"/>
    <col min="5885" max="5885" width="1.5703125" style="127" customWidth="1"/>
    <col min="5886" max="5887" width="12" style="127" customWidth="1"/>
    <col min="5888" max="5893" width="13" style="127" customWidth="1"/>
    <col min="5894" max="5894" width="10.28515625" style="127" customWidth="1"/>
    <col min="5895" max="6133" width="11.42578125" style="127"/>
    <col min="6134" max="6134" width="18.28515625" style="127" customWidth="1"/>
    <col min="6135" max="6139" width="10.140625" style="127" customWidth="1"/>
    <col min="6140" max="6140" width="2.5703125" style="127" customWidth="1"/>
    <col min="6141" max="6141" width="1.5703125" style="127" customWidth="1"/>
    <col min="6142" max="6143" width="12" style="127" customWidth="1"/>
    <col min="6144" max="6149" width="13" style="127" customWidth="1"/>
    <col min="6150" max="6150" width="10.28515625" style="127" customWidth="1"/>
    <col min="6151" max="6389" width="11.42578125" style="127"/>
    <col min="6390" max="6390" width="18.28515625" style="127" customWidth="1"/>
    <col min="6391" max="6395" width="10.140625" style="127" customWidth="1"/>
    <col min="6396" max="6396" width="2.5703125" style="127" customWidth="1"/>
    <col min="6397" max="6397" width="1.5703125" style="127" customWidth="1"/>
    <col min="6398" max="6399" width="12" style="127" customWidth="1"/>
    <col min="6400" max="6405" width="13" style="127" customWidth="1"/>
    <col min="6406" max="6406" width="10.28515625" style="127" customWidth="1"/>
    <col min="6407" max="6645" width="11.42578125" style="127"/>
    <col min="6646" max="6646" width="18.28515625" style="127" customWidth="1"/>
    <col min="6647" max="6651" width="10.140625" style="127" customWidth="1"/>
    <col min="6652" max="6652" width="2.5703125" style="127" customWidth="1"/>
    <col min="6653" max="6653" width="1.5703125" style="127" customWidth="1"/>
    <col min="6654" max="6655" width="12" style="127" customWidth="1"/>
    <col min="6656" max="6661" width="13" style="127" customWidth="1"/>
    <col min="6662" max="6662" width="10.28515625" style="127" customWidth="1"/>
    <col min="6663" max="6901" width="11.42578125" style="127"/>
    <col min="6902" max="6902" width="18.28515625" style="127" customWidth="1"/>
    <col min="6903" max="6907" width="10.140625" style="127" customWidth="1"/>
    <col min="6908" max="6908" width="2.5703125" style="127" customWidth="1"/>
    <col min="6909" max="6909" width="1.5703125" style="127" customWidth="1"/>
    <col min="6910" max="6911" width="12" style="127" customWidth="1"/>
    <col min="6912" max="6917" width="13" style="127" customWidth="1"/>
    <col min="6918" max="6918" width="10.28515625" style="127" customWidth="1"/>
    <col min="6919" max="7157" width="11.42578125" style="127"/>
    <col min="7158" max="7158" width="18.28515625" style="127" customWidth="1"/>
    <col min="7159" max="7163" width="10.140625" style="127" customWidth="1"/>
    <col min="7164" max="7164" width="2.5703125" style="127" customWidth="1"/>
    <col min="7165" max="7165" width="1.5703125" style="127" customWidth="1"/>
    <col min="7166" max="7167" width="12" style="127" customWidth="1"/>
    <col min="7168" max="7173" width="13" style="127" customWidth="1"/>
    <col min="7174" max="7174" width="10.28515625" style="127" customWidth="1"/>
    <col min="7175" max="7413" width="11.42578125" style="127"/>
    <col min="7414" max="7414" width="18.28515625" style="127" customWidth="1"/>
    <col min="7415" max="7419" width="10.140625" style="127" customWidth="1"/>
    <col min="7420" max="7420" width="2.5703125" style="127" customWidth="1"/>
    <col min="7421" max="7421" width="1.5703125" style="127" customWidth="1"/>
    <col min="7422" max="7423" width="12" style="127" customWidth="1"/>
    <col min="7424" max="7429" width="13" style="127" customWidth="1"/>
    <col min="7430" max="7430" width="10.28515625" style="127" customWidth="1"/>
    <col min="7431" max="7669" width="11.42578125" style="127"/>
    <col min="7670" max="7670" width="18.28515625" style="127" customWidth="1"/>
    <col min="7671" max="7675" width="10.140625" style="127" customWidth="1"/>
    <col min="7676" max="7676" width="2.5703125" style="127" customWidth="1"/>
    <col min="7677" max="7677" width="1.5703125" style="127" customWidth="1"/>
    <col min="7678" max="7679" width="12" style="127" customWidth="1"/>
    <col min="7680" max="7685" width="13" style="127" customWidth="1"/>
    <col min="7686" max="7686" width="10.28515625" style="127" customWidth="1"/>
    <col min="7687" max="7925" width="11.42578125" style="127"/>
    <col min="7926" max="7926" width="18.28515625" style="127" customWidth="1"/>
    <col min="7927" max="7931" width="10.140625" style="127" customWidth="1"/>
    <col min="7932" max="7932" width="2.5703125" style="127" customWidth="1"/>
    <col min="7933" max="7933" width="1.5703125" style="127" customWidth="1"/>
    <col min="7934" max="7935" width="12" style="127" customWidth="1"/>
    <col min="7936" max="7941" width="13" style="127" customWidth="1"/>
    <col min="7942" max="7942" width="10.28515625" style="127" customWidth="1"/>
    <col min="7943" max="8181" width="11.42578125" style="127"/>
    <col min="8182" max="8182" width="18.28515625" style="127" customWidth="1"/>
    <col min="8183" max="8187" width="10.140625" style="127" customWidth="1"/>
    <col min="8188" max="8188" width="2.5703125" style="127" customWidth="1"/>
    <col min="8189" max="8189" width="1.5703125" style="127" customWidth="1"/>
    <col min="8190" max="8191" width="12" style="127" customWidth="1"/>
    <col min="8192" max="8197" width="13" style="127" customWidth="1"/>
    <col min="8198" max="8198" width="10.28515625" style="127" customWidth="1"/>
    <col min="8199" max="8437" width="11.42578125" style="127"/>
    <col min="8438" max="8438" width="18.28515625" style="127" customWidth="1"/>
    <col min="8439" max="8443" width="10.140625" style="127" customWidth="1"/>
    <col min="8444" max="8444" width="2.5703125" style="127" customWidth="1"/>
    <col min="8445" max="8445" width="1.5703125" style="127" customWidth="1"/>
    <col min="8446" max="8447" width="12" style="127" customWidth="1"/>
    <col min="8448" max="8453" width="13" style="127" customWidth="1"/>
    <col min="8454" max="8454" width="10.28515625" style="127" customWidth="1"/>
    <col min="8455" max="8693" width="11.42578125" style="127"/>
    <col min="8694" max="8694" width="18.28515625" style="127" customWidth="1"/>
    <col min="8695" max="8699" width="10.140625" style="127" customWidth="1"/>
    <col min="8700" max="8700" width="2.5703125" style="127" customWidth="1"/>
    <col min="8701" max="8701" width="1.5703125" style="127" customWidth="1"/>
    <col min="8702" max="8703" width="12" style="127" customWidth="1"/>
    <col min="8704" max="8709" width="13" style="127" customWidth="1"/>
    <col min="8710" max="8710" width="10.28515625" style="127" customWidth="1"/>
    <col min="8711" max="8949" width="11.42578125" style="127"/>
    <col min="8950" max="8950" width="18.28515625" style="127" customWidth="1"/>
    <col min="8951" max="8955" width="10.140625" style="127" customWidth="1"/>
    <col min="8956" max="8956" width="2.5703125" style="127" customWidth="1"/>
    <col min="8957" max="8957" width="1.5703125" style="127" customWidth="1"/>
    <col min="8958" max="8959" width="12" style="127" customWidth="1"/>
    <col min="8960" max="8965" width="13" style="127" customWidth="1"/>
    <col min="8966" max="8966" width="10.28515625" style="127" customWidth="1"/>
    <col min="8967" max="9205" width="11.42578125" style="127"/>
    <col min="9206" max="9206" width="18.28515625" style="127" customWidth="1"/>
    <col min="9207" max="9211" width="10.140625" style="127" customWidth="1"/>
    <col min="9212" max="9212" width="2.5703125" style="127" customWidth="1"/>
    <col min="9213" max="9213" width="1.5703125" style="127" customWidth="1"/>
    <col min="9214" max="9215" width="12" style="127" customWidth="1"/>
    <col min="9216" max="9221" width="13" style="127" customWidth="1"/>
    <col min="9222" max="9222" width="10.28515625" style="127" customWidth="1"/>
    <col min="9223" max="9461" width="11.42578125" style="127"/>
    <col min="9462" max="9462" width="18.28515625" style="127" customWidth="1"/>
    <col min="9463" max="9467" width="10.140625" style="127" customWidth="1"/>
    <col min="9468" max="9468" width="2.5703125" style="127" customWidth="1"/>
    <col min="9469" max="9469" width="1.5703125" style="127" customWidth="1"/>
    <col min="9470" max="9471" width="12" style="127" customWidth="1"/>
    <col min="9472" max="9477" width="13" style="127" customWidth="1"/>
    <col min="9478" max="9478" width="10.28515625" style="127" customWidth="1"/>
    <col min="9479" max="9717" width="11.42578125" style="127"/>
    <col min="9718" max="9718" width="18.28515625" style="127" customWidth="1"/>
    <col min="9719" max="9723" width="10.140625" style="127" customWidth="1"/>
    <col min="9724" max="9724" width="2.5703125" style="127" customWidth="1"/>
    <col min="9725" max="9725" width="1.5703125" style="127" customWidth="1"/>
    <col min="9726" max="9727" width="12" style="127" customWidth="1"/>
    <col min="9728" max="9733" width="13" style="127" customWidth="1"/>
    <col min="9734" max="9734" width="10.28515625" style="127" customWidth="1"/>
    <col min="9735" max="9973" width="11.42578125" style="127"/>
    <col min="9974" max="9974" width="18.28515625" style="127" customWidth="1"/>
    <col min="9975" max="9979" width="10.140625" style="127" customWidth="1"/>
    <col min="9980" max="9980" width="2.5703125" style="127" customWidth="1"/>
    <col min="9981" max="9981" width="1.5703125" style="127" customWidth="1"/>
    <col min="9982" max="9983" width="12" style="127" customWidth="1"/>
    <col min="9984" max="9989" width="13" style="127" customWidth="1"/>
    <col min="9990" max="9990" width="10.28515625" style="127" customWidth="1"/>
    <col min="9991" max="10229" width="11.42578125" style="127"/>
    <col min="10230" max="10230" width="18.28515625" style="127" customWidth="1"/>
    <col min="10231" max="10235" width="10.140625" style="127" customWidth="1"/>
    <col min="10236" max="10236" width="2.5703125" style="127" customWidth="1"/>
    <col min="10237" max="10237" width="1.5703125" style="127" customWidth="1"/>
    <col min="10238" max="10239" width="12" style="127" customWidth="1"/>
    <col min="10240" max="10245" width="13" style="127" customWidth="1"/>
    <col min="10246" max="10246" width="10.28515625" style="127" customWidth="1"/>
    <col min="10247" max="10485" width="11.42578125" style="127"/>
    <col min="10486" max="10486" width="18.28515625" style="127" customWidth="1"/>
    <col min="10487" max="10491" width="10.140625" style="127" customWidth="1"/>
    <col min="10492" max="10492" width="2.5703125" style="127" customWidth="1"/>
    <col min="10493" max="10493" width="1.5703125" style="127" customWidth="1"/>
    <col min="10494" max="10495" width="12" style="127" customWidth="1"/>
    <col min="10496" max="10501" width="13" style="127" customWidth="1"/>
    <col min="10502" max="10502" width="10.28515625" style="127" customWidth="1"/>
    <col min="10503" max="10741" width="11.42578125" style="127"/>
    <col min="10742" max="10742" width="18.28515625" style="127" customWidth="1"/>
    <col min="10743" max="10747" width="10.140625" style="127" customWidth="1"/>
    <col min="10748" max="10748" width="2.5703125" style="127" customWidth="1"/>
    <col min="10749" max="10749" width="1.5703125" style="127" customWidth="1"/>
    <col min="10750" max="10751" width="12" style="127" customWidth="1"/>
    <col min="10752" max="10757" width="13" style="127" customWidth="1"/>
    <col min="10758" max="10758" width="10.28515625" style="127" customWidth="1"/>
    <col min="10759" max="10997" width="11.42578125" style="127"/>
    <col min="10998" max="10998" width="18.28515625" style="127" customWidth="1"/>
    <col min="10999" max="11003" width="10.140625" style="127" customWidth="1"/>
    <col min="11004" max="11004" width="2.5703125" style="127" customWidth="1"/>
    <col min="11005" max="11005" width="1.5703125" style="127" customWidth="1"/>
    <col min="11006" max="11007" width="12" style="127" customWidth="1"/>
    <col min="11008" max="11013" width="13" style="127" customWidth="1"/>
    <col min="11014" max="11014" width="10.28515625" style="127" customWidth="1"/>
    <col min="11015" max="11253" width="11.42578125" style="127"/>
    <col min="11254" max="11254" width="18.28515625" style="127" customWidth="1"/>
    <col min="11255" max="11259" width="10.140625" style="127" customWidth="1"/>
    <col min="11260" max="11260" width="2.5703125" style="127" customWidth="1"/>
    <col min="11261" max="11261" width="1.5703125" style="127" customWidth="1"/>
    <col min="11262" max="11263" width="12" style="127" customWidth="1"/>
    <col min="11264" max="11269" width="13" style="127" customWidth="1"/>
    <col min="11270" max="11270" width="10.28515625" style="127" customWidth="1"/>
    <col min="11271" max="11509" width="11.42578125" style="127"/>
    <col min="11510" max="11510" width="18.28515625" style="127" customWidth="1"/>
    <col min="11511" max="11515" width="10.140625" style="127" customWidth="1"/>
    <col min="11516" max="11516" width="2.5703125" style="127" customWidth="1"/>
    <col min="11517" max="11517" width="1.5703125" style="127" customWidth="1"/>
    <col min="11518" max="11519" width="12" style="127" customWidth="1"/>
    <col min="11520" max="11525" width="13" style="127" customWidth="1"/>
    <col min="11526" max="11526" width="10.28515625" style="127" customWidth="1"/>
    <col min="11527" max="11765" width="11.42578125" style="127"/>
    <col min="11766" max="11766" width="18.28515625" style="127" customWidth="1"/>
    <col min="11767" max="11771" width="10.140625" style="127" customWidth="1"/>
    <col min="11772" max="11772" width="2.5703125" style="127" customWidth="1"/>
    <col min="11773" max="11773" width="1.5703125" style="127" customWidth="1"/>
    <col min="11774" max="11775" width="12" style="127" customWidth="1"/>
    <col min="11776" max="11781" width="13" style="127" customWidth="1"/>
    <col min="11782" max="11782" width="10.28515625" style="127" customWidth="1"/>
    <col min="11783" max="12021" width="11.42578125" style="127"/>
    <col min="12022" max="12022" width="18.28515625" style="127" customWidth="1"/>
    <col min="12023" max="12027" width="10.140625" style="127" customWidth="1"/>
    <col min="12028" max="12028" width="2.5703125" style="127" customWidth="1"/>
    <col min="12029" max="12029" width="1.5703125" style="127" customWidth="1"/>
    <col min="12030" max="12031" width="12" style="127" customWidth="1"/>
    <col min="12032" max="12037" width="13" style="127" customWidth="1"/>
    <col min="12038" max="12038" width="10.28515625" style="127" customWidth="1"/>
    <col min="12039" max="12277" width="11.42578125" style="127"/>
    <col min="12278" max="12278" width="18.28515625" style="127" customWidth="1"/>
    <col min="12279" max="12283" width="10.140625" style="127" customWidth="1"/>
    <col min="12284" max="12284" width="2.5703125" style="127" customWidth="1"/>
    <col min="12285" max="12285" width="1.5703125" style="127" customWidth="1"/>
    <col min="12286" max="12287" width="12" style="127" customWidth="1"/>
    <col min="12288" max="12293" width="13" style="127" customWidth="1"/>
    <col min="12294" max="12294" width="10.28515625" style="127" customWidth="1"/>
    <col min="12295" max="12533" width="11.42578125" style="127"/>
    <col min="12534" max="12534" width="18.28515625" style="127" customWidth="1"/>
    <col min="12535" max="12539" width="10.140625" style="127" customWidth="1"/>
    <col min="12540" max="12540" width="2.5703125" style="127" customWidth="1"/>
    <col min="12541" max="12541" width="1.5703125" style="127" customWidth="1"/>
    <col min="12542" max="12543" width="12" style="127" customWidth="1"/>
    <col min="12544" max="12549" width="13" style="127" customWidth="1"/>
    <col min="12550" max="12550" width="10.28515625" style="127" customWidth="1"/>
    <col min="12551" max="12789" width="11.42578125" style="127"/>
    <col min="12790" max="12790" width="18.28515625" style="127" customWidth="1"/>
    <col min="12791" max="12795" width="10.140625" style="127" customWidth="1"/>
    <col min="12796" max="12796" width="2.5703125" style="127" customWidth="1"/>
    <col min="12797" max="12797" width="1.5703125" style="127" customWidth="1"/>
    <col min="12798" max="12799" width="12" style="127" customWidth="1"/>
    <col min="12800" max="12805" width="13" style="127" customWidth="1"/>
    <col min="12806" max="12806" width="10.28515625" style="127" customWidth="1"/>
    <col min="12807" max="13045" width="11.42578125" style="127"/>
    <col min="13046" max="13046" width="18.28515625" style="127" customWidth="1"/>
    <col min="13047" max="13051" width="10.140625" style="127" customWidth="1"/>
    <col min="13052" max="13052" width="2.5703125" style="127" customWidth="1"/>
    <col min="13053" max="13053" width="1.5703125" style="127" customWidth="1"/>
    <col min="13054" max="13055" width="12" style="127" customWidth="1"/>
    <col min="13056" max="13061" width="13" style="127" customWidth="1"/>
    <col min="13062" max="13062" width="10.28515625" style="127" customWidth="1"/>
    <col min="13063" max="13301" width="11.42578125" style="127"/>
    <col min="13302" max="13302" width="18.28515625" style="127" customWidth="1"/>
    <col min="13303" max="13307" width="10.140625" style="127" customWidth="1"/>
    <col min="13308" max="13308" width="2.5703125" style="127" customWidth="1"/>
    <col min="13309" max="13309" width="1.5703125" style="127" customWidth="1"/>
    <col min="13310" max="13311" width="12" style="127" customWidth="1"/>
    <col min="13312" max="13317" width="13" style="127" customWidth="1"/>
    <col min="13318" max="13318" width="10.28515625" style="127" customWidth="1"/>
    <col min="13319" max="13557" width="11.42578125" style="127"/>
    <col min="13558" max="13558" width="18.28515625" style="127" customWidth="1"/>
    <col min="13559" max="13563" width="10.140625" style="127" customWidth="1"/>
    <col min="13564" max="13564" width="2.5703125" style="127" customWidth="1"/>
    <col min="13565" max="13565" width="1.5703125" style="127" customWidth="1"/>
    <col min="13566" max="13567" width="12" style="127" customWidth="1"/>
    <col min="13568" max="13573" width="13" style="127" customWidth="1"/>
    <col min="13574" max="13574" width="10.28515625" style="127" customWidth="1"/>
    <col min="13575" max="13813" width="11.42578125" style="127"/>
    <col min="13814" max="13814" width="18.28515625" style="127" customWidth="1"/>
    <col min="13815" max="13819" width="10.140625" style="127" customWidth="1"/>
    <col min="13820" max="13820" width="2.5703125" style="127" customWidth="1"/>
    <col min="13821" max="13821" width="1.5703125" style="127" customWidth="1"/>
    <col min="13822" max="13823" width="12" style="127" customWidth="1"/>
    <col min="13824" max="13829" width="13" style="127" customWidth="1"/>
    <col min="13830" max="13830" width="10.28515625" style="127" customWidth="1"/>
    <col min="13831" max="14069" width="11.42578125" style="127"/>
    <col min="14070" max="14070" width="18.28515625" style="127" customWidth="1"/>
    <col min="14071" max="14075" width="10.140625" style="127" customWidth="1"/>
    <col min="14076" max="14076" width="2.5703125" style="127" customWidth="1"/>
    <col min="14077" max="14077" width="1.5703125" style="127" customWidth="1"/>
    <col min="14078" max="14079" width="12" style="127" customWidth="1"/>
    <col min="14080" max="14085" width="13" style="127" customWidth="1"/>
    <col min="14086" max="14086" width="10.28515625" style="127" customWidth="1"/>
    <col min="14087" max="14325" width="11.42578125" style="127"/>
    <col min="14326" max="14326" width="18.28515625" style="127" customWidth="1"/>
    <col min="14327" max="14331" width="10.140625" style="127" customWidth="1"/>
    <col min="14332" max="14332" width="2.5703125" style="127" customWidth="1"/>
    <col min="14333" max="14333" width="1.5703125" style="127" customWidth="1"/>
    <col min="14334" max="14335" width="12" style="127" customWidth="1"/>
    <col min="14336" max="14341" width="13" style="127" customWidth="1"/>
    <col min="14342" max="14342" width="10.28515625" style="127" customWidth="1"/>
    <col min="14343" max="14581" width="11.42578125" style="127"/>
    <col min="14582" max="14582" width="18.28515625" style="127" customWidth="1"/>
    <col min="14583" max="14587" width="10.140625" style="127" customWidth="1"/>
    <col min="14588" max="14588" width="2.5703125" style="127" customWidth="1"/>
    <col min="14589" max="14589" width="1.5703125" style="127" customWidth="1"/>
    <col min="14590" max="14591" width="12" style="127" customWidth="1"/>
    <col min="14592" max="14597" width="13" style="127" customWidth="1"/>
    <col min="14598" max="14598" width="10.28515625" style="127" customWidth="1"/>
    <col min="14599" max="14837" width="11.42578125" style="127"/>
    <col min="14838" max="14838" width="18.28515625" style="127" customWidth="1"/>
    <col min="14839" max="14843" width="10.140625" style="127" customWidth="1"/>
    <col min="14844" max="14844" width="2.5703125" style="127" customWidth="1"/>
    <col min="14845" max="14845" width="1.5703125" style="127" customWidth="1"/>
    <col min="14846" max="14847" width="12" style="127" customWidth="1"/>
    <col min="14848" max="14853" width="13" style="127" customWidth="1"/>
    <col min="14854" max="14854" width="10.28515625" style="127" customWidth="1"/>
    <col min="14855" max="15093" width="11.42578125" style="127"/>
    <col min="15094" max="15094" width="18.28515625" style="127" customWidth="1"/>
    <col min="15095" max="15099" width="10.140625" style="127" customWidth="1"/>
    <col min="15100" max="15100" width="2.5703125" style="127" customWidth="1"/>
    <col min="15101" max="15101" width="1.5703125" style="127" customWidth="1"/>
    <col min="15102" max="15103" width="12" style="127" customWidth="1"/>
    <col min="15104" max="15109" width="13" style="127" customWidth="1"/>
    <col min="15110" max="15110" width="10.28515625" style="127" customWidth="1"/>
    <col min="15111" max="15349" width="11.42578125" style="127"/>
    <col min="15350" max="15350" width="18.28515625" style="127" customWidth="1"/>
    <col min="15351" max="15355" width="10.140625" style="127" customWidth="1"/>
    <col min="15356" max="15356" width="2.5703125" style="127" customWidth="1"/>
    <col min="15357" max="15357" width="1.5703125" style="127" customWidth="1"/>
    <col min="15358" max="15359" width="12" style="127" customWidth="1"/>
    <col min="15360" max="15365" width="13" style="127" customWidth="1"/>
    <col min="15366" max="15366" width="10.28515625" style="127" customWidth="1"/>
    <col min="15367" max="15605" width="11.42578125" style="127"/>
    <col min="15606" max="15606" width="18.28515625" style="127" customWidth="1"/>
    <col min="15607" max="15611" width="10.140625" style="127" customWidth="1"/>
    <col min="15612" max="15612" width="2.5703125" style="127" customWidth="1"/>
    <col min="15613" max="15613" width="1.5703125" style="127" customWidth="1"/>
    <col min="15614" max="15615" width="12" style="127" customWidth="1"/>
    <col min="15616" max="15621" width="13" style="127" customWidth="1"/>
    <col min="15622" max="15622" width="10.28515625" style="127" customWidth="1"/>
    <col min="15623" max="15861" width="11.42578125" style="127"/>
    <col min="15862" max="15862" width="18.28515625" style="127" customWidth="1"/>
    <col min="15863" max="15867" width="10.140625" style="127" customWidth="1"/>
    <col min="15868" max="15868" width="2.5703125" style="127" customWidth="1"/>
    <col min="15869" max="15869" width="1.5703125" style="127" customWidth="1"/>
    <col min="15870" max="15871" width="12" style="127" customWidth="1"/>
    <col min="15872" max="15877" width="13" style="127" customWidth="1"/>
    <col min="15878" max="15878" width="10.28515625" style="127" customWidth="1"/>
    <col min="15879" max="16117" width="11.42578125" style="127"/>
    <col min="16118" max="16118" width="18.28515625" style="127" customWidth="1"/>
    <col min="16119" max="16123" width="10.140625" style="127" customWidth="1"/>
    <col min="16124" max="16124" width="2.5703125" style="127" customWidth="1"/>
    <col min="16125" max="16125" width="1.5703125" style="127" customWidth="1"/>
    <col min="16126" max="16127" width="12" style="127" customWidth="1"/>
    <col min="16128" max="16133" width="13" style="127" customWidth="1"/>
    <col min="16134" max="16134" width="10.28515625" style="127" customWidth="1"/>
    <col min="16135" max="16384" width="11.42578125" style="127"/>
  </cols>
  <sheetData>
    <row r="1" spans="1:13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3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3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3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3" s="105" customFormat="1" ht="12" customHeight="1" x14ac:dyDescent="0.15">
      <c r="A5" s="145" t="s">
        <v>65</v>
      </c>
      <c r="B5" s="146"/>
      <c r="C5" s="146"/>
      <c r="D5" s="146"/>
      <c r="E5" s="108"/>
      <c r="F5" s="107"/>
      <c r="G5" s="107"/>
      <c r="H5" s="107"/>
      <c r="I5" s="107"/>
      <c r="J5" s="107"/>
    </row>
    <row r="6" spans="1:13" s="105" customFormat="1" ht="15.75" customHeight="1" x14ac:dyDescent="0.15">
      <c r="C6" s="106"/>
      <c r="D6" s="106"/>
      <c r="E6" s="106"/>
      <c r="F6" s="107"/>
      <c r="G6" s="106"/>
      <c r="H6" s="106"/>
      <c r="I6" s="106"/>
    </row>
    <row r="7" spans="1:13" s="105" customFormat="1" ht="24.75" customHeight="1" x14ac:dyDescent="0.15">
      <c r="A7" s="204" t="s">
        <v>53</v>
      </c>
      <c r="B7" s="204"/>
      <c r="C7" s="204"/>
      <c r="D7" s="204"/>
      <c r="E7" s="204"/>
      <c r="F7" s="204"/>
      <c r="G7" s="204"/>
      <c r="H7" s="204"/>
      <c r="I7" s="204"/>
      <c r="J7" s="204"/>
      <c r="M7" s="105" t="s">
        <v>54</v>
      </c>
    </row>
    <row r="8" spans="1:13" s="105" customFormat="1" ht="24.75" customHeight="1" x14ac:dyDescent="0.15">
      <c r="A8" s="203" t="s">
        <v>51</v>
      </c>
      <c r="B8" s="203"/>
      <c r="C8" s="203"/>
      <c r="D8" s="203"/>
      <c r="E8" s="203"/>
      <c r="F8" s="203"/>
      <c r="G8" s="203"/>
      <c r="H8" s="203"/>
      <c r="I8" s="203"/>
      <c r="J8" s="203"/>
    </row>
    <row r="9" spans="1:13" s="105" customFormat="1" ht="22.5" customHeight="1" x14ac:dyDescent="0.15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09"/>
    </row>
    <row r="10" spans="1:13" s="113" customFormat="1" ht="15" customHeight="1" x14ac:dyDescent="0.25">
      <c r="A10" s="110"/>
      <c r="B10" s="197">
        <v>2010</v>
      </c>
      <c r="C10" s="197">
        <v>2011</v>
      </c>
      <c r="D10" s="197">
        <v>2012</v>
      </c>
      <c r="E10" s="197">
        <v>2013</v>
      </c>
      <c r="F10" s="197">
        <v>2014</v>
      </c>
      <c r="G10" s="111"/>
      <c r="H10" s="112"/>
      <c r="I10" s="200" t="s">
        <v>55</v>
      </c>
      <c r="J10" s="201"/>
    </row>
    <row r="11" spans="1:13" s="116" customFormat="1" ht="11.25" customHeight="1" x14ac:dyDescent="0.25">
      <c r="A11" s="114"/>
      <c r="B11" s="198"/>
      <c r="C11" s="198"/>
      <c r="D11" s="198"/>
      <c r="E11" s="198"/>
      <c r="F11" s="198"/>
      <c r="G11" s="111"/>
      <c r="H11" s="112"/>
      <c r="I11" s="202" t="s">
        <v>1</v>
      </c>
      <c r="J11" s="202" t="s">
        <v>2</v>
      </c>
      <c r="K11" s="115"/>
    </row>
    <row r="12" spans="1:13" s="116" customFormat="1" ht="39" customHeight="1" x14ac:dyDescent="0.25">
      <c r="A12" s="199" t="s">
        <v>35</v>
      </c>
      <c r="B12" s="117">
        <v>21834</v>
      </c>
      <c r="C12" s="117">
        <v>22479</v>
      </c>
      <c r="D12" s="117">
        <v>81834</v>
      </c>
      <c r="E12" s="117">
        <v>52026</v>
      </c>
      <c r="F12" s="117">
        <v>53944</v>
      </c>
      <c r="G12" s="111"/>
      <c r="H12" s="118"/>
      <c r="I12" s="119">
        <f>F12-E12</f>
        <v>1918</v>
      </c>
      <c r="J12" s="120">
        <f>F12/E12-1</f>
        <v>3.6866182293468608E-2</v>
      </c>
      <c r="K12" s="115"/>
      <c r="L12" s="121"/>
    </row>
    <row r="13" spans="1:13" s="116" customFormat="1" ht="12" customHeight="1" x14ac:dyDescent="0.25">
      <c r="A13" s="122"/>
      <c r="B13" s="123"/>
      <c r="C13" s="123"/>
      <c r="D13" s="123"/>
      <c r="E13" s="123"/>
      <c r="F13" s="123"/>
      <c r="G13" s="124"/>
      <c r="H13" s="124"/>
      <c r="I13" s="124"/>
      <c r="J13" s="124"/>
      <c r="K13" s="125"/>
    </row>
    <row r="14" spans="1:13" s="116" customFormat="1" ht="12" customHeight="1" x14ac:dyDescent="0.25">
      <c r="A14" s="122"/>
      <c r="B14" s="123"/>
      <c r="C14" s="123"/>
      <c r="D14" s="123"/>
      <c r="E14" s="123"/>
      <c r="F14" s="123"/>
      <c r="G14" s="123"/>
      <c r="H14" s="124"/>
      <c r="I14" s="124"/>
      <c r="J14" s="124"/>
      <c r="K14" s="125"/>
    </row>
    <row r="15" spans="1:13" s="116" customFormat="1" ht="12" customHeight="1" x14ac:dyDescent="0.25">
      <c r="A15" s="122"/>
      <c r="B15" s="123"/>
      <c r="C15" s="123"/>
      <c r="D15" s="123"/>
      <c r="E15" s="123"/>
      <c r="F15" s="123"/>
      <c r="G15" s="123"/>
      <c r="H15" s="124"/>
      <c r="I15" s="124"/>
      <c r="J15" s="124"/>
      <c r="K15" s="125"/>
    </row>
    <row r="16" spans="1:13" ht="21" customHeight="1" x14ac:dyDescent="0.2">
      <c r="A16" s="126"/>
      <c r="B16" s="169"/>
      <c r="C16" s="169"/>
      <c r="D16" s="169"/>
      <c r="E16" s="169"/>
      <c r="F16" s="124"/>
      <c r="G16" s="124"/>
      <c r="H16" s="124"/>
      <c r="I16" s="124"/>
      <c r="J16" s="124"/>
      <c r="K16" s="170"/>
    </row>
    <row r="17" spans="1:25" ht="18" customHeight="1" x14ac:dyDescent="0.2">
      <c r="A17" s="128"/>
      <c r="B17" s="129"/>
      <c r="C17" s="129"/>
      <c r="D17" s="129"/>
      <c r="E17" s="129"/>
      <c r="F17" s="129"/>
      <c r="G17" s="129"/>
      <c r="H17" s="129"/>
      <c r="I17" s="130"/>
      <c r="J17" s="130"/>
      <c r="K17" s="170"/>
    </row>
    <row r="18" spans="1:25" ht="18" customHeight="1" x14ac:dyDescent="0.2">
      <c r="A18" s="131"/>
      <c r="B18" s="132"/>
      <c r="C18" s="133"/>
      <c r="D18" s="133"/>
      <c r="E18" s="132"/>
      <c r="F18" s="132"/>
      <c r="G18" s="132"/>
      <c r="H18" s="132"/>
      <c r="I18" s="134"/>
      <c r="J18" s="134"/>
      <c r="K18" s="170"/>
    </row>
    <row r="19" spans="1:25" ht="18" customHeight="1" x14ac:dyDescent="0.2"/>
    <row r="20" spans="1:25" ht="18" customHeight="1" x14ac:dyDescent="0.2">
      <c r="K20" s="170"/>
    </row>
    <row r="21" spans="1:25" ht="18" customHeight="1" x14ac:dyDescent="0.2">
      <c r="K21" s="170"/>
    </row>
    <row r="22" spans="1:25" ht="18" customHeight="1" x14ac:dyDescent="0.2">
      <c r="E22" s="135"/>
      <c r="F22" s="135"/>
      <c r="G22" s="135"/>
      <c r="H22" s="135"/>
      <c r="I22" s="135"/>
      <c r="J22" s="135"/>
      <c r="K22" s="170"/>
      <c r="V22" s="171" t="s">
        <v>56</v>
      </c>
      <c r="W22" s="172">
        <v>2000</v>
      </c>
      <c r="X22" s="136" t="s">
        <v>57</v>
      </c>
      <c r="Y22" s="137">
        <v>10.4</v>
      </c>
    </row>
    <row r="23" spans="1:25" ht="18" customHeight="1" x14ac:dyDescent="0.2">
      <c r="E23" s="135"/>
      <c r="F23" s="135"/>
      <c r="G23" s="135"/>
      <c r="H23" s="135"/>
      <c r="I23" s="135"/>
      <c r="J23" s="135"/>
      <c r="K23" s="170"/>
      <c r="V23" s="171"/>
      <c r="W23" s="173"/>
      <c r="X23" s="136" t="s">
        <v>58</v>
      </c>
      <c r="Y23" s="137">
        <v>9.8000000000000007</v>
      </c>
    </row>
    <row r="24" spans="1:25" ht="18" customHeight="1" x14ac:dyDescent="0.2">
      <c r="E24" s="135"/>
      <c r="F24" s="135"/>
      <c r="G24" s="135"/>
      <c r="H24" s="135"/>
      <c r="I24" s="135"/>
      <c r="J24" s="135"/>
      <c r="K24" s="170"/>
      <c r="V24" s="171"/>
      <c r="W24" s="173"/>
      <c r="X24" s="136" t="s">
        <v>59</v>
      </c>
      <c r="Y24" s="137">
        <v>8.6999999999999993</v>
      </c>
    </row>
    <row r="25" spans="1:25" ht="18" customHeight="1" x14ac:dyDescent="0.2">
      <c r="E25" s="135"/>
      <c r="F25" s="135"/>
      <c r="G25" s="135"/>
      <c r="H25" s="135"/>
      <c r="I25" s="135"/>
      <c r="J25" s="135"/>
      <c r="K25" s="135"/>
      <c r="V25" s="171"/>
      <c r="W25" s="174"/>
      <c r="X25" s="136" t="s">
        <v>60</v>
      </c>
      <c r="Y25" s="138">
        <v>9.15</v>
      </c>
    </row>
    <row r="26" spans="1:25" ht="18" customHeight="1" x14ac:dyDescent="0.2">
      <c r="E26" s="135"/>
      <c r="F26" s="135"/>
      <c r="G26" s="135"/>
      <c r="H26" s="135"/>
      <c r="I26" s="135"/>
      <c r="J26" s="135"/>
      <c r="K26" s="135"/>
      <c r="V26" s="171"/>
      <c r="W26" s="172">
        <v>2001</v>
      </c>
      <c r="X26" s="136" t="s">
        <v>57</v>
      </c>
      <c r="Y26" s="137">
        <v>10.4</v>
      </c>
    </row>
    <row r="27" spans="1:25" ht="18" customHeight="1" x14ac:dyDescent="0.2">
      <c r="K27" s="135"/>
      <c r="V27" s="171"/>
      <c r="W27" s="173"/>
      <c r="X27" s="136" t="s">
        <v>58</v>
      </c>
      <c r="Y27" s="138">
        <v>10</v>
      </c>
    </row>
    <row r="28" spans="1:25" ht="18" customHeight="1" x14ac:dyDescent="0.2">
      <c r="K28" s="135"/>
      <c r="V28" s="171"/>
      <c r="W28" s="173"/>
      <c r="X28" s="136" t="s">
        <v>59</v>
      </c>
      <c r="Y28" s="137">
        <v>10.7</v>
      </c>
    </row>
    <row r="29" spans="1:25" ht="18" customHeight="1" x14ac:dyDescent="0.2">
      <c r="V29" s="171"/>
      <c r="W29" s="174"/>
      <c r="X29" s="136" t="s">
        <v>60</v>
      </c>
      <c r="Y29" s="137">
        <v>9.3000000000000007</v>
      </c>
    </row>
    <row r="30" spans="1:25" ht="33" customHeight="1" x14ac:dyDescent="0.2">
      <c r="V30" s="171"/>
      <c r="W30" s="139">
        <v>2002</v>
      </c>
      <c r="X30" s="136" t="s">
        <v>57</v>
      </c>
      <c r="Y30" s="137">
        <v>10.199999999999999</v>
      </c>
    </row>
    <row r="31" spans="1:25" ht="33" customHeight="1" x14ac:dyDescent="0.2">
      <c r="F31" s="140"/>
      <c r="V31" s="171"/>
      <c r="W31" s="141"/>
      <c r="X31" s="136" t="s">
        <v>60</v>
      </c>
      <c r="Y31" s="137">
        <v>13.5</v>
      </c>
    </row>
    <row r="32" spans="1:25" ht="38.25" customHeight="1" x14ac:dyDescent="0.2"/>
    <row r="33" spans="2:2" ht="38.25" customHeight="1" x14ac:dyDescent="0.2"/>
    <row r="34" spans="2:2" ht="38.25" customHeight="1" x14ac:dyDescent="0.2">
      <c r="B34" s="142"/>
    </row>
    <row r="35" spans="2:2" ht="48.75" customHeight="1" x14ac:dyDescent="0.2"/>
    <row r="36" spans="2:2" ht="23.25" customHeight="1" x14ac:dyDescent="0.2"/>
    <row r="37" spans="2:2" ht="23.25" customHeight="1" x14ac:dyDescent="0.2"/>
    <row r="39" spans="2:2" ht="8.25" customHeight="1" x14ac:dyDescent="0.2"/>
    <row r="40" spans="2:2" hidden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52" spans="1:1" x14ac:dyDescent="0.2">
      <c r="A52" s="143"/>
    </row>
  </sheetData>
  <autoFilter ref="B21:B31"/>
  <mergeCells count="15">
    <mergeCell ref="B16:E16"/>
    <mergeCell ref="K16:K18"/>
    <mergeCell ref="K20:K24"/>
    <mergeCell ref="V22:V31"/>
    <mergeCell ref="W22:W25"/>
    <mergeCell ref="W26:W29"/>
    <mergeCell ref="A7:J7"/>
    <mergeCell ref="A9:J9"/>
    <mergeCell ref="B10:B11"/>
    <mergeCell ref="C10:C11"/>
    <mergeCell ref="D10:D11"/>
    <mergeCell ref="E10:E11"/>
    <mergeCell ref="F10:F11"/>
    <mergeCell ref="I10:J10"/>
    <mergeCell ref="A8:J8"/>
  </mergeCells>
  <conditionalFormatting sqref="I12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"/>
  <sheetViews>
    <sheetView showGridLines="0" topLeftCell="A16" zoomScale="73" zoomScaleNormal="73" workbookViewId="0">
      <selection activeCell="L36" sqref="L3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" customHeight="1" x14ac:dyDescent="0.15">
      <c r="A5" s="145" t="s">
        <v>65</v>
      </c>
      <c r="B5" s="146"/>
      <c r="C5" s="146"/>
      <c r="D5" s="146"/>
      <c r="E5" s="108"/>
      <c r="F5" s="107"/>
      <c r="G5" s="107"/>
      <c r="H5" s="107"/>
      <c r="I5" s="107"/>
      <c r="J5" s="107"/>
    </row>
    <row r="6" spans="1:16" s="105" customFormat="1" ht="12" customHeight="1" x14ac:dyDescent="0.15">
      <c r="E6" s="108"/>
      <c r="F6" s="107"/>
      <c r="G6" s="106"/>
      <c r="H6" s="106"/>
      <c r="I6" s="106"/>
      <c r="J6" s="106"/>
    </row>
    <row r="7" spans="1:16" s="1" customFormat="1" ht="24.75" customHeight="1" x14ac:dyDescent="0.15">
      <c r="A7" s="205" t="s">
        <v>43</v>
      </c>
      <c r="B7" s="205"/>
      <c r="C7" s="205"/>
      <c r="D7" s="205"/>
      <c r="E7" s="205"/>
      <c r="F7" s="205"/>
      <c r="G7" s="205"/>
      <c r="H7" s="205"/>
      <c r="I7" s="205"/>
      <c r="J7" s="2"/>
      <c r="K7" s="2"/>
      <c r="L7" s="3"/>
      <c r="M7" s="3"/>
      <c r="N7" s="3"/>
      <c r="O7" s="3"/>
      <c r="P7" s="3"/>
    </row>
    <row r="8" spans="1:16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4"/>
      <c r="P9" s="4"/>
    </row>
    <row r="10" spans="1:16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8"/>
      <c r="H10" s="95"/>
      <c r="I10" s="95"/>
      <c r="J10" s="27"/>
      <c r="K10" s="28"/>
      <c r="N10" s="4"/>
      <c r="O10" s="4"/>
      <c r="P10" s="4"/>
    </row>
    <row r="11" spans="1:16" s="5" customFormat="1" ht="24.95" customHeight="1" x14ac:dyDescent="0.25">
      <c r="A11" s="85"/>
      <c r="B11" s="206">
        <v>2010</v>
      </c>
      <c r="C11" s="206">
        <v>2011</v>
      </c>
      <c r="D11" s="206">
        <v>2012</v>
      </c>
      <c r="E11" s="206">
        <v>2013</v>
      </c>
      <c r="F11" s="206">
        <v>2014</v>
      </c>
      <c r="G11" s="89"/>
      <c r="H11" s="207" t="s">
        <v>55</v>
      </c>
      <c r="I11" s="207"/>
      <c r="J11" s="27"/>
      <c r="K11" s="28"/>
      <c r="N11" s="4"/>
      <c r="O11" s="4"/>
      <c r="P11" s="4"/>
    </row>
    <row r="12" spans="1:16" s="6" customFormat="1" ht="24.95" customHeight="1" x14ac:dyDescent="0.25">
      <c r="A12" s="86"/>
      <c r="B12" s="206"/>
      <c r="C12" s="206"/>
      <c r="D12" s="206"/>
      <c r="E12" s="206"/>
      <c r="F12" s="206"/>
      <c r="G12" s="89"/>
      <c r="H12" s="208" t="s">
        <v>1</v>
      </c>
      <c r="I12" s="208" t="s">
        <v>2</v>
      </c>
      <c r="J12" s="27"/>
      <c r="K12" s="59"/>
      <c r="N12" s="180"/>
      <c r="O12" s="180"/>
      <c r="P12" s="180"/>
    </row>
    <row r="13" spans="1:16" s="6" customFormat="1" ht="90" customHeight="1" x14ac:dyDescent="0.25">
      <c r="A13" s="99" t="s">
        <v>41</v>
      </c>
      <c r="B13" s="92">
        <v>48285</v>
      </c>
      <c r="C13" s="92">
        <v>54346.26</v>
      </c>
      <c r="D13" s="92">
        <v>63463.903509999996</v>
      </c>
      <c r="E13" s="92">
        <v>77627.478600000002</v>
      </c>
      <c r="F13" s="92">
        <v>88540.24308</v>
      </c>
      <c r="G13" s="93"/>
      <c r="H13" s="96">
        <f>F13-E13</f>
        <v>10912.764479999998</v>
      </c>
      <c r="I13" s="97">
        <f>F13/E13-1</f>
        <v>0.14057862855795489</v>
      </c>
      <c r="J13" s="27"/>
      <c r="K13" s="59"/>
      <c r="L13" s="21"/>
      <c r="N13" s="180"/>
      <c r="O13" s="180"/>
      <c r="P13" s="180"/>
    </row>
    <row r="14" spans="1:16" s="6" customFormat="1" ht="90" customHeight="1" x14ac:dyDescent="0.25">
      <c r="A14" s="99" t="s">
        <v>3</v>
      </c>
      <c r="B14" s="92">
        <v>258863</v>
      </c>
      <c r="C14" s="92">
        <v>264391.59999999998</v>
      </c>
      <c r="D14" s="92">
        <v>283495</v>
      </c>
      <c r="E14" s="92">
        <v>272702.82199999999</v>
      </c>
      <c r="F14" s="92">
        <v>293113.7</v>
      </c>
      <c r="G14" s="93"/>
      <c r="H14" s="96">
        <f>F14-E14</f>
        <v>20410.878000000026</v>
      </c>
      <c r="I14" s="97">
        <f>F14/E14-1</f>
        <v>7.4846596196940007E-2</v>
      </c>
      <c r="J14" s="29"/>
      <c r="K14" s="59"/>
      <c r="N14" s="180"/>
      <c r="O14" s="180"/>
      <c r="P14" s="180"/>
    </row>
    <row r="15" spans="1:16" s="6" customFormat="1" ht="90" customHeight="1" x14ac:dyDescent="0.25">
      <c r="A15" s="209" t="s">
        <v>42</v>
      </c>
      <c r="B15" s="210">
        <f t="shared" ref="B15:F15" si="0">IF(B14=0,0,(B13/B14)*100)</f>
        <v>18.65272364146286</v>
      </c>
      <c r="C15" s="210">
        <f t="shared" si="0"/>
        <v>20.555214310893387</v>
      </c>
      <c r="D15" s="210">
        <f t="shared" si="0"/>
        <v>22.386251436533271</v>
      </c>
      <c r="E15" s="210">
        <f t="shared" si="0"/>
        <v>28.465960869301167</v>
      </c>
      <c r="F15" s="210">
        <f t="shared" si="0"/>
        <v>30.206791112117926</v>
      </c>
      <c r="G15" s="94"/>
      <c r="H15" s="211">
        <f>F15-E15</f>
        <v>1.7408302428167595</v>
      </c>
      <c r="I15" s="211"/>
      <c r="J15" s="31"/>
      <c r="K15" s="59"/>
      <c r="L15" s="7"/>
      <c r="N15" s="180"/>
      <c r="O15" s="180"/>
      <c r="P15" s="180"/>
    </row>
    <row r="16" spans="1:16" s="6" customFormat="1" ht="9.7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31"/>
      <c r="K16" s="59"/>
      <c r="L16" s="7"/>
      <c r="N16" s="22"/>
      <c r="O16" s="22"/>
      <c r="P16" s="22"/>
    </row>
    <row r="17" spans="1:35" ht="15" customHeight="1" x14ac:dyDescent="0.2">
      <c r="A17" s="60"/>
      <c r="B17" s="60"/>
      <c r="C17" s="60"/>
      <c r="D17" s="60"/>
      <c r="E17" s="60"/>
      <c r="F17" s="60"/>
      <c r="G17" s="60"/>
      <c r="H17" s="60"/>
      <c r="I17" s="60"/>
      <c r="J17" s="36"/>
      <c r="K17" s="51"/>
      <c r="N17" s="180"/>
      <c r="O17" s="180"/>
      <c r="P17" s="180"/>
    </row>
    <row r="18" spans="1:35" ht="15" customHeight="1" x14ac:dyDescent="0.25">
      <c r="A18" s="37"/>
      <c r="B18" s="37"/>
      <c r="C18" s="38"/>
      <c r="D18" s="38"/>
      <c r="E18" s="38"/>
      <c r="F18" s="38"/>
      <c r="G18" s="38"/>
      <c r="H18" s="35"/>
      <c r="I18" s="35"/>
      <c r="J18" s="39"/>
      <c r="K18" s="25"/>
      <c r="N18" s="180"/>
      <c r="O18" s="180"/>
      <c r="P18" s="180"/>
    </row>
    <row r="19" spans="1:35" ht="15" customHeight="1" x14ac:dyDescent="0.2">
      <c r="A19" s="40"/>
      <c r="B19" s="40"/>
      <c r="C19" s="42"/>
      <c r="D19" s="42"/>
      <c r="E19" s="41"/>
      <c r="F19" s="41"/>
      <c r="G19" s="41"/>
      <c r="H19" s="43"/>
      <c r="I19" s="43"/>
      <c r="J19" s="25"/>
      <c r="K19" s="25"/>
      <c r="N19" s="180"/>
      <c r="O19" s="180"/>
      <c r="P19" s="180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39"/>
      <c r="N21" s="180"/>
      <c r="O21" s="180"/>
      <c r="P21" s="180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80"/>
      <c r="O22" s="180"/>
      <c r="P22" s="180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80"/>
      <c r="O23" s="180"/>
      <c r="P23" s="180"/>
      <c r="AF23" s="181"/>
      <c r="AG23" s="177"/>
      <c r="AH23" s="10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80"/>
      <c r="O24" s="180"/>
      <c r="P24" s="180"/>
      <c r="Q24" s="9"/>
      <c r="AF24" s="181"/>
      <c r="AG24" s="178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80"/>
      <c r="O25" s="180"/>
      <c r="P25" s="180"/>
      <c r="Q25" s="9"/>
      <c r="AF25" s="181"/>
      <c r="AG25" s="178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81"/>
      <c r="AG26" s="179"/>
      <c r="AH26" s="10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81"/>
      <c r="AG27" s="177"/>
      <c r="AH27" s="10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81"/>
      <c r="AG28" s="178"/>
      <c r="AH28" s="10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81"/>
      <c r="AG29" s="178"/>
      <c r="AH29" s="10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81"/>
      <c r="AG30" s="179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81"/>
      <c r="AG31" s="13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</sheetData>
  <dataConsolidate/>
  <mergeCells count="16">
    <mergeCell ref="AG23:AG26"/>
    <mergeCell ref="AG27:AG30"/>
    <mergeCell ref="N12:P15"/>
    <mergeCell ref="H15:I15"/>
    <mergeCell ref="N17:P19"/>
    <mergeCell ref="N21:P25"/>
    <mergeCell ref="AF23:AF31"/>
    <mergeCell ref="A7:I7"/>
    <mergeCell ref="A8:I8"/>
    <mergeCell ref="H11:I11"/>
    <mergeCell ref="B11:B12"/>
    <mergeCell ref="B10:F10"/>
    <mergeCell ref="E11:E12"/>
    <mergeCell ref="C11:C12"/>
    <mergeCell ref="D11:D12"/>
    <mergeCell ref="F11:F12"/>
  </mergeCells>
  <conditionalFormatting sqref="H13:H16 I13:I14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0"/>
  <sheetViews>
    <sheetView showGridLines="0" topLeftCell="A4" zoomScaleNormal="100" zoomScaleSheetLayoutView="80" workbookViewId="0">
      <selection activeCell="J25" sqref="J2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5" s="105" customFormat="1" ht="12" customHeight="1" x14ac:dyDescent="0.15">
      <c r="B6" s="146"/>
      <c r="C6" s="146"/>
      <c r="D6" s="146"/>
      <c r="E6" s="108"/>
      <c r="F6" s="107"/>
      <c r="G6" s="107"/>
      <c r="H6" s="107"/>
      <c r="I6" s="107"/>
      <c r="J6" s="107"/>
    </row>
    <row r="7" spans="1:15" s="1" customFormat="1" ht="21.95" customHeight="1" x14ac:dyDescent="0.15">
      <c r="A7" s="205" t="s">
        <v>4</v>
      </c>
      <c r="B7" s="205"/>
      <c r="C7" s="205"/>
      <c r="D7" s="205"/>
      <c r="E7" s="205"/>
      <c r="F7" s="205"/>
      <c r="G7" s="205"/>
      <c r="H7" s="205"/>
      <c r="I7" s="205"/>
      <c r="J7" s="24"/>
      <c r="K7" s="3"/>
      <c r="L7" s="3"/>
      <c r="M7" s="3"/>
      <c r="N7" s="3"/>
      <c r="O7" s="3"/>
    </row>
    <row r="8" spans="1:15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28"/>
      <c r="M11" s="18"/>
      <c r="N11" s="18"/>
      <c r="O11" s="18"/>
    </row>
    <row r="12" spans="1:15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48"/>
      <c r="M12" s="180"/>
      <c r="N12" s="180"/>
      <c r="O12" s="180"/>
    </row>
    <row r="13" spans="1:15" s="6" customFormat="1" ht="90" customHeight="1" x14ac:dyDescent="0.25">
      <c r="A13" s="99" t="s">
        <v>5</v>
      </c>
      <c r="B13" s="92">
        <v>258863</v>
      </c>
      <c r="C13" s="92">
        <v>264391.5</v>
      </c>
      <c r="D13" s="92">
        <v>283495</v>
      </c>
      <c r="E13" s="92">
        <v>272702.82199999999</v>
      </c>
      <c r="F13" s="92">
        <v>293113.7</v>
      </c>
      <c r="G13" s="93"/>
      <c r="H13" s="96">
        <f>F13-E13</f>
        <v>20410.878000000026</v>
      </c>
      <c r="I13" s="97">
        <f>F13/E13-1</f>
        <v>7.4846596196940007E-2</v>
      </c>
      <c r="J13" s="48"/>
      <c r="K13" s="21"/>
      <c r="M13" s="180"/>
      <c r="N13" s="180"/>
      <c r="O13" s="180"/>
    </row>
    <row r="14" spans="1:15" s="6" customFormat="1" ht="90" customHeight="1" x14ac:dyDescent="0.25">
      <c r="A14" s="99" t="s">
        <v>6</v>
      </c>
      <c r="B14" s="92">
        <v>299481</v>
      </c>
      <c r="C14" s="92">
        <v>296437.90000000002</v>
      </c>
      <c r="D14" s="92">
        <v>344838.18599999999</v>
      </c>
      <c r="E14" s="92">
        <v>289428.73300000001</v>
      </c>
      <c r="F14" s="92">
        <v>314864.8</v>
      </c>
      <c r="G14" s="93"/>
      <c r="H14" s="96">
        <f>F14-E14</f>
        <v>25436.066999999981</v>
      </c>
      <c r="I14" s="97">
        <f>F14/E14-1</f>
        <v>8.7883696744096129E-2</v>
      </c>
      <c r="J14" s="56"/>
      <c r="K14" s="71"/>
      <c r="M14" s="180"/>
      <c r="N14" s="180"/>
      <c r="O14" s="180"/>
    </row>
    <row r="15" spans="1:15" s="6" customFormat="1" ht="90" customHeight="1" x14ac:dyDescent="0.25">
      <c r="A15" s="209" t="s">
        <v>7</v>
      </c>
      <c r="B15" s="210">
        <f t="shared" ref="B15:F15" si="0">IF(B14=0,0,(B13/B14)*100)</f>
        <v>86.437203027904943</v>
      </c>
      <c r="C15" s="210">
        <f t="shared" si="0"/>
        <v>89.189506469989155</v>
      </c>
      <c r="D15" s="210">
        <f t="shared" si="0"/>
        <v>82.211022882483206</v>
      </c>
      <c r="E15" s="210">
        <f t="shared" si="0"/>
        <v>94.221060629802764</v>
      </c>
      <c r="F15" s="210">
        <f t="shared" si="0"/>
        <v>93.091923898765444</v>
      </c>
      <c r="G15" s="94"/>
      <c r="H15" s="213">
        <f>F15-E15</f>
        <v>-1.1291367310373204</v>
      </c>
      <c r="I15" s="213"/>
      <c r="J15" s="31"/>
      <c r="K15" s="7"/>
      <c r="M15" s="180"/>
      <c r="N15" s="180"/>
      <c r="O15" s="180"/>
    </row>
    <row r="16" spans="1:15" ht="8.25" customHeight="1" x14ac:dyDescent="0.25">
      <c r="A16" s="32"/>
      <c r="B16" s="182"/>
      <c r="C16" s="182"/>
      <c r="D16" s="182"/>
      <c r="E16" s="182"/>
      <c r="F16" s="33"/>
      <c r="G16" s="34"/>
      <c r="H16" s="35"/>
      <c r="I16" s="35"/>
      <c r="J16" s="25"/>
      <c r="M16" s="180"/>
      <c r="N16" s="180"/>
      <c r="O16" s="180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80"/>
      <c r="N17" s="180"/>
      <c r="O17" s="180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M18" s="180"/>
      <c r="N18" s="180"/>
      <c r="O18" s="180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M20" s="180"/>
      <c r="N20" s="180"/>
      <c r="O20" s="180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180"/>
      <c r="N21" s="180"/>
      <c r="O21" s="180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9"/>
      <c r="L22" s="9"/>
      <c r="M22" s="180"/>
      <c r="N22" s="180"/>
      <c r="O22" s="180"/>
      <c r="AE22" s="181"/>
      <c r="AF22" s="177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5"/>
      <c r="K23" s="9"/>
      <c r="L23" s="9"/>
      <c r="M23" s="180"/>
      <c r="N23" s="180"/>
      <c r="O23" s="180"/>
      <c r="P23" s="9"/>
      <c r="AE23" s="181"/>
      <c r="AF23" s="178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80"/>
      <c r="N24" s="180"/>
      <c r="O24" s="180"/>
      <c r="P24" s="9"/>
      <c r="AE24" s="181"/>
      <c r="AF24" s="178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57"/>
      <c r="K25" s="9"/>
      <c r="L25" s="9"/>
      <c r="M25" s="9"/>
      <c r="N25" s="9"/>
      <c r="O25" s="9"/>
      <c r="P25" s="9"/>
      <c r="AE25" s="181"/>
      <c r="AF25" s="179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181"/>
      <c r="AF26" s="177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58"/>
      <c r="M27" s="9"/>
      <c r="N27" s="9"/>
      <c r="O27" s="9"/>
      <c r="P27" s="9"/>
      <c r="AE27" s="181"/>
      <c r="AF27" s="178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181"/>
      <c r="AF28" s="178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AE29" s="181"/>
      <c r="AF29" s="179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181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181"/>
      <c r="AF31" s="17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3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8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3"/>
  <sheetViews>
    <sheetView showGridLines="0" zoomScale="90" zoomScaleNormal="90" zoomScaleSheetLayoutView="80" workbookViewId="0">
      <selection activeCell="J33" sqref="J33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5" s="105" customFormat="1" ht="12.75" customHeight="1" x14ac:dyDescent="0.15">
      <c r="B6" s="146"/>
      <c r="C6" s="146"/>
      <c r="D6" s="146"/>
      <c r="E6" s="146"/>
      <c r="F6" s="107"/>
      <c r="G6" s="107"/>
      <c r="H6" s="107"/>
      <c r="I6" s="107"/>
      <c r="J6" s="107"/>
    </row>
    <row r="7" spans="1:15" s="1" customFormat="1" ht="21.95" customHeight="1" x14ac:dyDescent="0.15">
      <c r="A7" s="205" t="s">
        <v>8</v>
      </c>
      <c r="B7" s="205"/>
      <c r="C7" s="205"/>
      <c r="D7" s="205"/>
      <c r="E7" s="205"/>
      <c r="F7" s="205"/>
      <c r="G7" s="205"/>
      <c r="H7" s="205"/>
      <c r="I7" s="205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0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28"/>
      <c r="M11" s="18"/>
      <c r="N11" s="18"/>
      <c r="O11" s="18"/>
    </row>
    <row r="12" spans="1:15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27"/>
      <c r="M12" s="180"/>
      <c r="N12" s="180"/>
      <c r="O12" s="180"/>
    </row>
    <row r="13" spans="1:15" s="6" customFormat="1" ht="90" customHeight="1" x14ac:dyDescent="0.25">
      <c r="A13" s="99" t="s">
        <v>9</v>
      </c>
      <c r="B13" s="92">
        <v>237655</v>
      </c>
      <c r="C13" s="92">
        <v>254816.8</v>
      </c>
      <c r="D13" s="92">
        <v>273341</v>
      </c>
      <c r="E13" s="92">
        <v>260665.1</v>
      </c>
      <c r="F13" s="92">
        <v>271865.40000000002</v>
      </c>
      <c r="G13" s="93"/>
      <c r="H13" s="96">
        <f>F13-E13</f>
        <v>11200.300000000017</v>
      </c>
      <c r="I13" s="97">
        <f>F13/E13-1</f>
        <v>4.296816106183754E-2</v>
      </c>
      <c r="J13" s="27"/>
      <c r="M13" s="180"/>
      <c r="N13" s="180"/>
      <c r="O13" s="180"/>
    </row>
    <row r="14" spans="1:15" s="6" customFormat="1" ht="90" customHeight="1" x14ac:dyDescent="0.25">
      <c r="A14" s="99" t="s">
        <v>10</v>
      </c>
      <c r="B14" s="92">
        <v>269511</v>
      </c>
      <c r="C14" s="92">
        <v>269343</v>
      </c>
      <c r="D14" s="92">
        <v>299532.33</v>
      </c>
      <c r="E14" s="92">
        <v>254564.7</v>
      </c>
      <c r="F14" s="92">
        <v>271990.90000000002</v>
      </c>
      <c r="G14" s="93"/>
      <c r="H14" s="96">
        <f>F14-E14</f>
        <v>17426.200000000012</v>
      </c>
      <c r="I14" s="97">
        <f>F14/E14-1</f>
        <v>6.8454895749489264E-2</v>
      </c>
      <c r="J14" s="48"/>
      <c r="M14" s="180"/>
      <c r="N14" s="180"/>
      <c r="O14" s="180"/>
    </row>
    <row r="15" spans="1:15" s="6" customFormat="1" ht="90" customHeight="1" x14ac:dyDescent="0.25">
      <c r="A15" s="209" t="s">
        <v>11</v>
      </c>
      <c r="B15" s="210">
        <f>IF(B14=0,0,(B13/B14)*100)</f>
        <v>88.180074282682341</v>
      </c>
      <c r="C15" s="210">
        <f>IF(C14=0,0,(C13/C14)*100)</f>
        <v>94.606802478623905</v>
      </c>
      <c r="D15" s="210">
        <f>IF(D14=0,0,(D13/D14)*100)</f>
        <v>91.255925528973776</v>
      </c>
      <c r="E15" s="210">
        <f>IF(E14=0,0,(E13/E14)*100)</f>
        <v>102.39640452898615</v>
      </c>
      <c r="F15" s="214">
        <f>IF(F14=0,0,(F13/F14)*100)</f>
        <v>99.953858750421432</v>
      </c>
      <c r="G15" s="94"/>
      <c r="H15" s="213">
        <f>F15-E15</f>
        <v>-2.4425457785647211</v>
      </c>
      <c r="I15" s="213"/>
      <c r="J15" s="31"/>
      <c r="K15" s="7"/>
      <c r="M15" s="180"/>
      <c r="N15" s="180"/>
      <c r="O15" s="180"/>
    </row>
    <row r="16" spans="1:15" ht="8.25" customHeight="1" x14ac:dyDescent="0.25">
      <c r="A16" s="87"/>
      <c r="B16" s="183"/>
      <c r="C16" s="183"/>
      <c r="D16" s="183"/>
      <c r="E16" s="183"/>
      <c r="F16" s="88"/>
      <c r="G16" s="89"/>
      <c r="H16" s="88"/>
      <c r="I16" s="88"/>
      <c r="J16" s="25"/>
      <c r="M16" s="180"/>
      <c r="N16" s="180"/>
      <c r="O16" s="180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80"/>
      <c r="N17" s="180"/>
      <c r="O17" s="180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K18" s="15"/>
      <c r="M18" s="180"/>
      <c r="N18" s="180"/>
      <c r="O18" s="180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1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  <c r="M20" s="180"/>
      <c r="N20" s="180"/>
      <c r="O20" s="180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180"/>
      <c r="N21" s="180"/>
      <c r="O21" s="180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15"/>
      <c r="L22" s="9"/>
      <c r="M22" s="180"/>
      <c r="N22" s="180"/>
      <c r="O22" s="180"/>
      <c r="AE22" s="181"/>
      <c r="AF22" s="177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180"/>
      <c r="N23" s="180"/>
      <c r="O23" s="180"/>
      <c r="P23" s="9"/>
      <c r="AE23" s="181"/>
      <c r="AF23" s="178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80"/>
      <c r="N24" s="180"/>
      <c r="O24" s="180"/>
      <c r="P24" s="9"/>
      <c r="AE24" s="181"/>
      <c r="AF24" s="178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9"/>
      <c r="N25" s="9"/>
      <c r="O25" s="9"/>
      <c r="P25" s="9"/>
      <c r="AE25" s="181"/>
      <c r="AF25" s="179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181"/>
      <c r="AF26" s="177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M27" s="9"/>
      <c r="N27" s="9"/>
      <c r="O27" s="9"/>
      <c r="P27" s="9"/>
      <c r="AE27" s="181"/>
      <c r="AF27" s="178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181"/>
      <c r="AF28" s="178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E29" s="181"/>
      <c r="AF29" s="179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181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hidden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0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zoomScale="90" zoomScaleNormal="90" zoomScaleSheetLayoutView="80" workbookViewId="0">
      <selection activeCell="K28" sqref="K28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6" s="27" customFormat="1" ht="15" customHeight="1" x14ac:dyDescent="0.25">
      <c r="A6" s="82"/>
      <c r="C6" s="83"/>
      <c r="D6" s="83"/>
      <c r="E6" s="83"/>
      <c r="F6" s="83"/>
      <c r="G6" s="83"/>
      <c r="H6" s="83"/>
      <c r="I6" s="83"/>
      <c r="J6" s="28"/>
      <c r="K6" s="28"/>
    </row>
    <row r="7" spans="1:16" ht="21.95" customHeight="1" x14ac:dyDescent="0.2">
      <c r="A7" s="205" t="s">
        <v>12</v>
      </c>
      <c r="B7" s="205"/>
      <c r="C7" s="205"/>
      <c r="D7" s="205"/>
      <c r="E7" s="205"/>
      <c r="F7" s="205"/>
      <c r="G7" s="205"/>
      <c r="H7" s="205"/>
      <c r="I7" s="205"/>
      <c r="J7" s="66"/>
      <c r="K7" s="66"/>
      <c r="L7" s="66"/>
      <c r="M7" s="66"/>
      <c r="N7" s="66"/>
      <c r="O7" s="66"/>
      <c r="P7" s="66"/>
    </row>
    <row r="8" spans="1:16" ht="15" customHeight="1" x14ac:dyDescent="0.2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24"/>
      <c r="L8" s="66"/>
      <c r="M8" s="66"/>
      <c r="N8" s="66"/>
      <c r="O8" s="66"/>
      <c r="P8" s="66"/>
    </row>
    <row r="9" spans="1:16" ht="15" customHeight="1" x14ac:dyDescent="0.2">
      <c r="A9" s="84"/>
      <c r="B9" s="84"/>
      <c r="C9" s="84"/>
      <c r="D9" s="84"/>
      <c r="E9" s="84"/>
      <c r="F9" s="84"/>
      <c r="G9" s="84"/>
      <c r="H9" s="86"/>
      <c r="I9" s="84"/>
      <c r="K9" s="26"/>
      <c r="O9" s="44"/>
      <c r="P9" s="44"/>
    </row>
    <row r="10" spans="1:16" s="27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K10" s="28"/>
      <c r="N10" s="44"/>
      <c r="O10" s="44"/>
      <c r="P10" s="44"/>
    </row>
    <row r="11" spans="1:16" s="27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K11" s="28"/>
      <c r="N11" s="44"/>
      <c r="O11" s="44"/>
      <c r="P11" s="44"/>
    </row>
    <row r="12" spans="1:16" s="27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K12" s="53"/>
      <c r="N12" s="184"/>
      <c r="O12" s="184"/>
      <c r="P12" s="184"/>
    </row>
    <row r="13" spans="1:16" s="27" customFormat="1" ht="90" customHeight="1" x14ac:dyDescent="0.25">
      <c r="A13" s="99" t="s">
        <v>13</v>
      </c>
      <c r="B13" s="92">
        <v>258863</v>
      </c>
      <c r="C13" s="92">
        <v>251847</v>
      </c>
      <c r="D13" s="92">
        <v>277121.7</v>
      </c>
      <c r="E13" s="92">
        <v>272702.82199999999</v>
      </c>
      <c r="F13" s="92">
        <v>293113.7</v>
      </c>
      <c r="G13" s="93"/>
      <c r="H13" s="96">
        <f>F13-E13</f>
        <v>20410.878000000026</v>
      </c>
      <c r="I13" s="97">
        <f>F13/E13-1</f>
        <v>7.4846596196940007E-2</v>
      </c>
      <c r="N13" s="184"/>
      <c r="O13" s="184"/>
      <c r="P13" s="184"/>
    </row>
    <row r="14" spans="1:16" s="27" customFormat="1" ht="90" customHeight="1" x14ac:dyDescent="0.25">
      <c r="A14" s="99" t="s">
        <v>14</v>
      </c>
      <c r="B14" s="92">
        <v>299481</v>
      </c>
      <c r="C14" s="92">
        <v>266224</v>
      </c>
      <c r="D14" s="92">
        <v>332109.7</v>
      </c>
      <c r="E14" s="92">
        <v>289428.73300000001</v>
      </c>
      <c r="F14" s="92">
        <v>314864.8</v>
      </c>
      <c r="G14" s="93"/>
      <c r="H14" s="96">
        <f>F14-E14</f>
        <v>25436.066999999981</v>
      </c>
      <c r="I14" s="97">
        <f>F14/E14-1</f>
        <v>8.7883696744096129E-2</v>
      </c>
      <c r="J14" s="29"/>
      <c r="K14" s="30"/>
      <c r="N14" s="184"/>
      <c r="O14" s="184"/>
      <c r="P14" s="184"/>
    </row>
    <row r="15" spans="1:16" s="27" customFormat="1" ht="90" customHeight="1" x14ac:dyDescent="0.25">
      <c r="A15" s="209" t="s">
        <v>15</v>
      </c>
      <c r="B15" s="210">
        <f>IF(B14=0,0,(B13/B14)*100)</f>
        <v>86.437203027904943</v>
      </c>
      <c r="C15" s="210">
        <f>IF(C14=0,0,(C13/C14)*100)</f>
        <v>94.599660436324299</v>
      </c>
      <c r="D15" s="210">
        <f>IF(D14=0,0,(D13/D14)*100)</f>
        <v>83.442820248851518</v>
      </c>
      <c r="E15" s="210">
        <f>IF(E14=0,0,(E13/E14)*100)</f>
        <v>94.221060629802764</v>
      </c>
      <c r="F15" s="210">
        <f>IF(F14=0,0,(F13/F14)*100)</f>
        <v>93.091923898765444</v>
      </c>
      <c r="G15" s="94"/>
      <c r="H15" s="213">
        <f>F15-E15</f>
        <v>-1.1291367310373204</v>
      </c>
      <c r="I15" s="213"/>
      <c r="J15" s="31"/>
      <c r="K15" s="31"/>
      <c r="L15" s="31"/>
      <c r="N15" s="184"/>
      <c r="O15" s="184"/>
      <c r="P15" s="184"/>
    </row>
    <row r="16" spans="1:16" s="27" customFormat="1" ht="9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31"/>
      <c r="K16" s="31"/>
      <c r="L16" s="31"/>
      <c r="N16" s="45"/>
      <c r="O16" s="45"/>
      <c r="P16" s="45"/>
    </row>
    <row r="17" spans="1:35" ht="15" customHeight="1" x14ac:dyDescent="0.2">
      <c r="A17" s="40"/>
      <c r="B17" s="41"/>
      <c r="C17" s="42"/>
      <c r="D17" s="42"/>
      <c r="E17" s="41"/>
      <c r="F17" s="41"/>
      <c r="G17" s="41"/>
      <c r="H17" s="43"/>
      <c r="I17" s="43"/>
      <c r="N17" s="184"/>
      <c r="O17" s="184"/>
      <c r="P17" s="184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45"/>
      <c r="O18" s="45"/>
      <c r="P18" s="45"/>
    </row>
    <row r="19" spans="1:35" ht="15" customHeight="1" x14ac:dyDescent="0.2"/>
    <row r="20" spans="1:35" ht="15" customHeight="1" x14ac:dyDescent="0.2">
      <c r="N20" s="184"/>
      <c r="O20" s="184"/>
      <c r="P20" s="184"/>
    </row>
    <row r="21" spans="1:35" ht="15" customHeight="1" x14ac:dyDescent="0.2">
      <c r="N21" s="184"/>
      <c r="O21" s="184"/>
      <c r="P21" s="184"/>
    </row>
    <row r="22" spans="1:35" ht="15" customHeight="1" x14ac:dyDescent="0.2">
      <c r="E22" s="28"/>
      <c r="F22" s="28"/>
      <c r="G22" s="28"/>
      <c r="H22" s="28"/>
      <c r="I22" s="28"/>
      <c r="J22" s="54"/>
      <c r="K22" s="28"/>
      <c r="L22" s="28"/>
      <c r="M22" s="28"/>
      <c r="N22" s="184"/>
      <c r="O22" s="184"/>
      <c r="P22" s="184"/>
      <c r="AF22" s="185"/>
      <c r="AG22" s="186"/>
      <c r="AH22" s="67"/>
      <c r="AI22" s="68"/>
    </row>
    <row r="23" spans="1:35" ht="15" customHeight="1" x14ac:dyDescent="0.2">
      <c r="E23" s="28"/>
      <c r="F23" s="28"/>
      <c r="G23" s="28"/>
      <c r="H23" s="28"/>
      <c r="I23" s="28"/>
      <c r="J23" s="28"/>
      <c r="K23" s="28"/>
      <c r="L23" s="28"/>
      <c r="M23" s="28"/>
      <c r="N23" s="184"/>
      <c r="O23" s="184"/>
      <c r="P23" s="184"/>
      <c r="Q23" s="28"/>
      <c r="AF23" s="185"/>
      <c r="AG23" s="187"/>
      <c r="AH23" s="67"/>
      <c r="AI23" s="68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184"/>
      <c r="O24" s="184"/>
      <c r="P24" s="184"/>
      <c r="Q24" s="28"/>
      <c r="AF24" s="185"/>
      <c r="AG24" s="187"/>
      <c r="AH24" s="67"/>
      <c r="AI24" s="68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AF25" s="185"/>
      <c r="AG25" s="188"/>
      <c r="AH25" s="67"/>
      <c r="AI25" s="69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185"/>
      <c r="AG26" s="70"/>
      <c r="AH26" s="67"/>
      <c r="AI26" s="68"/>
    </row>
    <row r="27" spans="1:35" ht="15" customHeight="1" x14ac:dyDescent="0.2"/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</sheetData>
  <mergeCells count="15">
    <mergeCell ref="N17:P17"/>
    <mergeCell ref="N20:P24"/>
    <mergeCell ref="AF22:AF26"/>
    <mergeCell ref="AG22:AG25"/>
    <mergeCell ref="N12:P15"/>
    <mergeCell ref="H15:I15"/>
    <mergeCell ref="A7:I7"/>
    <mergeCell ref="A8:I8"/>
    <mergeCell ref="B11:B12"/>
    <mergeCell ref="C11:C12"/>
    <mergeCell ref="D11:D12"/>
    <mergeCell ref="E11:E12"/>
    <mergeCell ref="H11:I11"/>
    <mergeCell ref="B10:F10"/>
    <mergeCell ref="F11:F12"/>
  </mergeCells>
  <conditionalFormatting sqref="H13:H15 I13:I14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7"/>
  <sheetViews>
    <sheetView showGridLines="0" zoomScale="90" zoomScaleNormal="90" zoomScaleSheetLayoutView="80" workbookViewId="0">
      <selection activeCell="H15" sqref="H15:I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205" t="s">
        <v>16</v>
      </c>
      <c r="B7" s="205"/>
      <c r="C7" s="205"/>
      <c r="D7" s="205"/>
      <c r="E7" s="205"/>
      <c r="F7" s="205"/>
      <c r="G7" s="205"/>
      <c r="H7" s="205"/>
      <c r="I7" s="205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27"/>
      <c r="K12" s="27"/>
      <c r="N12" s="180"/>
      <c r="O12" s="180"/>
      <c r="P12" s="180"/>
    </row>
    <row r="13" spans="1:16" s="6" customFormat="1" ht="90" customHeight="1" x14ac:dyDescent="0.25">
      <c r="A13" s="99" t="s">
        <v>17</v>
      </c>
      <c r="B13" s="92">
        <v>0</v>
      </c>
      <c r="C13" s="92">
        <v>2970</v>
      </c>
      <c r="D13" s="92">
        <v>6201.1059999999998</v>
      </c>
      <c r="E13" s="92">
        <v>0</v>
      </c>
      <c r="F13" s="92">
        <v>0</v>
      </c>
      <c r="G13" s="93"/>
      <c r="H13" s="96">
        <f>F13-E13</f>
        <v>0</v>
      </c>
      <c r="I13" s="96">
        <v>0</v>
      </c>
      <c r="J13" s="27"/>
      <c r="K13" s="48"/>
      <c r="N13" s="180"/>
      <c r="O13" s="180"/>
      <c r="P13" s="180"/>
    </row>
    <row r="14" spans="1:16" s="6" customFormat="1" ht="90" customHeight="1" x14ac:dyDescent="0.25">
      <c r="A14" s="99" t="s">
        <v>18</v>
      </c>
      <c r="B14" s="92">
        <v>0</v>
      </c>
      <c r="C14" s="92">
        <v>3119</v>
      </c>
      <c r="D14" s="92">
        <v>11493.4</v>
      </c>
      <c r="E14" s="92">
        <v>0</v>
      </c>
      <c r="F14" s="92">
        <v>0</v>
      </c>
      <c r="G14" s="93"/>
      <c r="H14" s="96">
        <f>F14-E14</f>
        <v>0</v>
      </c>
      <c r="I14" s="96">
        <v>0</v>
      </c>
      <c r="J14" s="49"/>
      <c r="K14" s="30"/>
      <c r="N14" s="180"/>
      <c r="O14" s="180"/>
      <c r="P14" s="180"/>
    </row>
    <row r="15" spans="1:16" s="6" customFormat="1" ht="90" customHeight="1" x14ac:dyDescent="0.25">
      <c r="A15" s="209" t="s">
        <v>19</v>
      </c>
      <c r="B15" s="210">
        <v>99.550984445423424</v>
      </c>
      <c r="C15" s="210">
        <f>IF(C14=0,0,(C13/C14))*100</f>
        <v>95.222827829432504</v>
      </c>
      <c r="D15" s="210">
        <f>IF(D14=0,0,(D13/D14))*100</f>
        <v>53.95362555901648</v>
      </c>
      <c r="E15" s="210">
        <f>IF(E14=0,0,(E13/E14))*100</f>
        <v>0</v>
      </c>
      <c r="F15" s="210">
        <f>IF(F14=0,0,(F13/F14))*100</f>
        <v>0</v>
      </c>
      <c r="G15" s="94"/>
      <c r="H15" s="213">
        <f>F15-E15</f>
        <v>0</v>
      </c>
      <c r="I15" s="213"/>
      <c r="J15" s="31"/>
      <c r="K15" s="31"/>
      <c r="L15" s="7"/>
      <c r="N15" s="180"/>
      <c r="O15" s="180"/>
      <c r="P15" s="180"/>
    </row>
    <row r="16" spans="1:16" ht="8.25" customHeight="1" x14ac:dyDescent="0.25">
      <c r="A16" s="32"/>
      <c r="B16" s="182"/>
      <c r="C16" s="182"/>
      <c r="D16" s="182"/>
      <c r="E16" s="182"/>
      <c r="F16" s="50"/>
      <c r="G16" s="34"/>
      <c r="H16" s="35"/>
      <c r="I16" s="35"/>
      <c r="J16" s="36"/>
      <c r="K16" s="25"/>
      <c r="N16" s="180"/>
      <c r="O16" s="180"/>
      <c r="P16" s="180"/>
    </row>
    <row r="17" spans="1:35" ht="15" customHeight="1" x14ac:dyDescent="0.25">
      <c r="A17" s="32"/>
      <c r="B17" s="34"/>
      <c r="C17" s="34"/>
      <c r="D17" s="34"/>
      <c r="E17" s="34"/>
      <c r="F17" s="50"/>
      <c r="G17" s="34"/>
      <c r="H17" s="35"/>
      <c r="I17" s="35"/>
      <c r="J17" s="36"/>
      <c r="K17" s="25"/>
      <c r="N17" s="180"/>
      <c r="O17" s="180"/>
      <c r="P17" s="180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80"/>
      <c r="O18" s="180"/>
      <c r="P18" s="180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80"/>
      <c r="O19" s="180"/>
      <c r="P19" s="180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80"/>
      <c r="O21" s="180"/>
      <c r="P21" s="180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51"/>
      <c r="K22" s="25"/>
      <c r="N22" s="180"/>
      <c r="O22" s="180"/>
      <c r="P22" s="180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2"/>
      <c r="K23" s="28"/>
      <c r="L23" s="9"/>
      <c r="M23" s="9"/>
      <c r="N23" s="180"/>
      <c r="O23" s="180"/>
      <c r="P23" s="180"/>
      <c r="AF23" s="181"/>
      <c r="AG23" s="177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80"/>
      <c r="O24" s="180"/>
      <c r="P24" s="180"/>
      <c r="Q24" s="9"/>
      <c r="AF24" s="181"/>
      <c r="AG24" s="178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80"/>
      <c r="O25" s="180"/>
      <c r="P25" s="180"/>
      <c r="Q25" s="9"/>
      <c r="AF25" s="181"/>
      <c r="AG25" s="178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81"/>
      <c r="AG26" s="179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2"/>
      <c r="K27" s="28"/>
      <c r="L27" s="9"/>
      <c r="M27" s="9"/>
      <c r="N27" s="9"/>
      <c r="O27" s="9"/>
      <c r="P27" s="9"/>
      <c r="Q27" s="9"/>
      <c r="AF27" s="181"/>
      <c r="AG27" s="177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39"/>
      <c r="K28" s="25"/>
      <c r="N28" s="9"/>
      <c r="O28" s="9"/>
      <c r="P28" s="9"/>
      <c r="Q28" s="9"/>
      <c r="AF28" s="181"/>
      <c r="AG28" s="178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81"/>
      <c r="AG29" s="178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81"/>
      <c r="AG30" s="16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81"/>
      <c r="AG31" s="17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29</v>
      </c>
    </row>
    <row r="35" spans="1:11" ht="48.7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mergeCells count="17">
    <mergeCell ref="AG23:AG26"/>
    <mergeCell ref="AG27:AG29"/>
    <mergeCell ref="N12:P15"/>
    <mergeCell ref="H15:I15"/>
    <mergeCell ref="B16:E16"/>
    <mergeCell ref="N16:P19"/>
    <mergeCell ref="N21:P25"/>
    <mergeCell ref="AF23:AF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8"/>
  <sheetViews>
    <sheetView showGridLines="0" zoomScaleNormal="100" zoomScaleSheetLayoutView="80" workbookViewId="0">
      <selection activeCell="J36" sqref="J3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6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205" t="s">
        <v>20</v>
      </c>
      <c r="B7" s="205"/>
      <c r="C7" s="205"/>
      <c r="D7" s="205"/>
      <c r="E7" s="205"/>
      <c r="F7" s="205"/>
      <c r="G7" s="205"/>
      <c r="H7" s="205"/>
      <c r="I7" s="205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76" t="s">
        <v>51</v>
      </c>
      <c r="C10" s="176"/>
      <c r="D10" s="176"/>
      <c r="E10" s="176"/>
      <c r="F10" s="176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27"/>
      <c r="K12" s="27"/>
      <c r="N12" s="180"/>
      <c r="O12" s="180"/>
      <c r="P12" s="180"/>
    </row>
    <row r="13" spans="1:16" s="6" customFormat="1" ht="90" customHeight="1" x14ac:dyDescent="0.25">
      <c r="A13" s="99" t="s">
        <v>21</v>
      </c>
      <c r="B13" s="92">
        <v>20865</v>
      </c>
      <c r="C13" s="92">
        <v>9574.7999999999993</v>
      </c>
      <c r="D13" s="92">
        <v>10154</v>
      </c>
      <c r="E13" s="92">
        <v>12037.736000000001</v>
      </c>
      <c r="F13" s="92">
        <v>21248.3</v>
      </c>
      <c r="G13" s="93"/>
      <c r="H13" s="96">
        <f>F13-E13</f>
        <v>9210.5639999999985</v>
      </c>
      <c r="I13" s="97">
        <f>F13/E13-1</f>
        <v>0.76514088695748095</v>
      </c>
      <c r="J13" s="27"/>
      <c r="K13" s="47"/>
      <c r="L13" s="14"/>
      <c r="N13" s="180"/>
      <c r="O13" s="180"/>
      <c r="P13" s="180"/>
    </row>
    <row r="14" spans="1:16" s="6" customFormat="1" ht="90" customHeight="1" x14ac:dyDescent="0.25">
      <c r="A14" s="99" t="s">
        <v>22</v>
      </c>
      <c r="B14" s="92">
        <v>258863</v>
      </c>
      <c r="C14" s="92">
        <v>264391.59999999998</v>
      </c>
      <c r="D14" s="92">
        <v>283495</v>
      </c>
      <c r="E14" s="92">
        <v>272702.82199999999</v>
      </c>
      <c r="F14" s="92">
        <v>314864.8</v>
      </c>
      <c r="G14" s="93"/>
      <c r="H14" s="96">
        <f>F14-E14</f>
        <v>42161.978000000003</v>
      </c>
      <c r="I14" s="97">
        <f>F14/E14-1</f>
        <v>0.15460778033312761</v>
      </c>
      <c r="J14" s="29"/>
      <c r="K14" s="30"/>
      <c r="N14" s="180"/>
      <c r="O14" s="180"/>
      <c r="P14" s="180"/>
    </row>
    <row r="15" spans="1:16" s="6" customFormat="1" ht="90" customHeight="1" x14ac:dyDescent="0.25">
      <c r="A15" s="209" t="s">
        <v>23</v>
      </c>
      <c r="B15" s="210">
        <f t="shared" ref="B15:F15" si="0">IF(B14=0,0,(B13/B14)*100)</f>
        <v>8.0602480848943259</v>
      </c>
      <c r="C15" s="210">
        <f t="shared" si="0"/>
        <v>3.6214463697031221</v>
      </c>
      <c r="D15" s="210">
        <f t="shared" si="0"/>
        <v>3.5817210180073724</v>
      </c>
      <c r="E15" s="210">
        <f t="shared" si="0"/>
        <v>4.4142322810286139</v>
      </c>
      <c r="F15" s="210">
        <f t="shared" si="0"/>
        <v>6.7483885146894798</v>
      </c>
      <c r="G15" s="94"/>
      <c r="H15" s="213">
        <f>F15-E15</f>
        <v>2.3341562336608659</v>
      </c>
      <c r="I15" s="213"/>
      <c r="J15" s="31"/>
      <c r="K15" s="31"/>
      <c r="L15" s="7"/>
      <c r="N15" s="180"/>
      <c r="O15" s="180"/>
      <c r="P15" s="180"/>
    </row>
    <row r="16" spans="1:16" ht="9.75" customHeight="1" x14ac:dyDescent="0.25">
      <c r="A16" s="32"/>
      <c r="B16" s="182"/>
      <c r="C16" s="182"/>
      <c r="D16" s="182"/>
      <c r="E16" s="182"/>
      <c r="F16" s="34"/>
      <c r="G16" s="34"/>
      <c r="H16" s="35"/>
      <c r="I16" s="35"/>
      <c r="J16" s="36"/>
      <c r="K16" s="25"/>
      <c r="N16" s="180"/>
      <c r="O16" s="180"/>
      <c r="P16" s="180"/>
    </row>
    <row r="17" spans="1:35" ht="15" customHeight="1" x14ac:dyDescent="0.25">
      <c r="A17" s="32"/>
      <c r="B17" s="34"/>
      <c r="C17" s="34"/>
      <c r="D17" s="34"/>
      <c r="E17" s="34"/>
      <c r="F17" s="34"/>
      <c r="G17" s="34"/>
      <c r="H17" s="35"/>
      <c r="I17" s="35"/>
      <c r="J17" s="36"/>
      <c r="K17" s="25"/>
      <c r="N17" s="180"/>
      <c r="O17" s="180"/>
      <c r="P17" s="180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80"/>
      <c r="O18" s="180"/>
      <c r="P18" s="180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80"/>
      <c r="O19" s="180"/>
      <c r="P19" s="180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80"/>
      <c r="O21" s="180"/>
      <c r="P21" s="180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80"/>
      <c r="O22" s="180"/>
      <c r="P22" s="180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80"/>
      <c r="O23" s="180"/>
      <c r="P23" s="180"/>
      <c r="AF23" s="181"/>
      <c r="AG23" s="177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80"/>
      <c r="O24" s="180"/>
      <c r="P24" s="180"/>
      <c r="Q24" s="9"/>
      <c r="AF24" s="181"/>
      <c r="AG24" s="178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80"/>
      <c r="O25" s="180"/>
      <c r="P25" s="180"/>
      <c r="Q25" s="9"/>
      <c r="AF25" s="181"/>
      <c r="AG25" s="178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81"/>
      <c r="AG26" s="179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81"/>
      <c r="AG27" s="177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81"/>
      <c r="AG28" s="178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39"/>
      <c r="N29" s="9"/>
      <c r="O29" s="9"/>
      <c r="P29" s="9"/>
      <c r="Q29" s="9"/>
      <c r="AF29" s="181"/>
      <c r="AG29" s="178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81"/>
      <c r="AG30" s="179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81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81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3:AG26"/>
    <mergeCell ref="AG27:AG30"/>
    <mergeCell ref="N12:P15"/>
    <mergeCell ref="H15:I15"/>
    <mergeCell ref="B16:E16"/>
    <mergeCell ref="N16:P19"/>
    <mergeCell ref="N21:P25"/>
    <mergeCell ref="AF23:AF32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"/>
  <sheetViews>
    <sheetView showGridLines="0" zoomScaleNormal="100" zoomScaleSheetLayoutView="80" workbookViewId="0">
      <selection activeCell="J26" sqref="J2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44" t="s">
        <v>64</v>
      </c>
      <c r="B4" s="146"/>
      <c r="C4" s="146"/>
      <c r="D4" s="146"/>
      <c r="E4" s="146"/>
      <c r="F4" s="107"/>
      <c r="G4" s="107"/>
      <c r="H4" s="107"/>
      <c r="I4" s="107"/>
      <c r="J4" s="107"/>
    </row>
    <row r="5" spans="1:15" s="105" customFormat="1" ht="12.75" customHeight="1" x14ac:dyDescent="0.15">
      <c r="A5" s="145" t="s">
        <v>65</v>
      </c>
      <c r="B5" s="146"/>
      <c r="C5" s="146"/>
      <c r="D5" s="146"/>
      <c r="E5" s="146"/>
      <c r="F5" s="107"/>
      <c r="G5" s="107"/>
      <c r="H5" s="107"/>
      <c r="I5" s="107"/>
      <c r="J5" s="107"/>
    </row>
    <row r="6" spans="1:15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</row>
    <row r="7" spans="1:15" s="1" customFormat="1" ht="21.95" customHeight="1" x14ac:dyDescent="0.15">
      <c r="A7" s="205" t="s">
        <v>28</v>
      </c>
      <c r="B7" s="205"/>
      <c r="C7" s="205"/>
      <c r="D7" s="205"/>
      <c r="E7" s="205"/>
      <c r="F7" s="205"/>
      <c r="G7" s="205"/>
      <c r="H7" s="205"/>
      <c r="I7" s="205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75" t="s">
        <v>39</v>
      </c>
      <c r="B8" s="175"/>
      <c r="C8" s="175"/>
      <c r="D8" s="175"/>
      <c r="E8" s="175"/>
      <c r="F8" s="175"/>
      <c r="G8" s="175"/>
      <c r="H8" s="175"/>
      <c r="I8" s="175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90" t="s">
        <v>51</v>
      </c>
      <c r="C10" s="191"/>
      <c r="D10" s="191"/>
      <c r="E10" s="191"/>
      <c r="F10" s="192"/>
      <c r="G10" s="95"/>
      <c r="H10" s="95"/>
      <c r="I10" s="95"/>
      <c r="J10" s="28" t="s">
        <v>29</v>
      </c>
      <c r="M10" s="18"/>
      <c r="N10" s="18"/>
      <c r="O10" s="18"/>
    </row>
    <row r="11" spans="1:15" s="5" customFormat="1" ht="24.95" customHeight="1" x14ac:dyDescent="0.25">
      <c r="A11" s="85"/>
      <c r="B11" s="212">
        <v>2010</v>
      </c>
      <c r="C11" s="212">
        <v>2011</v>
      </c>
      <c r="D11" s="212">
        <v>2012</v>
      </c>
      <c r="E11" s="212">
        <v>2013</v>
      </c>
      <c r="F11" s="212">
        <v>2014</v>
      </c>
      <c r="G11" s="89"/>
      <c r="H11" s="207" t="s">
        <v>55</v>
      </c>
      <c r="I11" s="207"/>
      <c r="J11" s="28"/>
      <c r="M11" s="18"/>
      <c r="N11" s="18"/>
      <c r="O11" s="18"/>
    </row>
    <row r="12" spans="1:15" s="6" customFormat="1" ht="24.95" customHeight="1" x14ac:dyDescent="0.25">
      <c r="A12" s="86"/>
      <c r="B12" s="212"/>
      <c r="C12" s="212"/>
      <c r="D12" s="212"/>
      <c r="E12" s="212"/>
      <c r="F12" s="212"/>
      <c r="G12" s="89"/>
      <c r="H12" s="208" t="s">
        <v>1</v>
      </c>
      <c r="I12" s="208" t="s">
        <v>2</v>
      </c>
      <c r="J12" s="27"/>
      <c r="M12" s="180"/>
      <c r="N12" s="180"/>
      <c r="O12" s="180"/>
    </row>
    <row r="13" spans="1:15" s="6" customFormat="1" ht="90" customHeight="1" x14ac:dyDescent="0.25">
      <c r="A13" s="99" t="s">
        <v>30</v>
      </c>
      <c r="B13" s="92">
        <v>258863</v>
      </c>
      <c r="C13" s="92">
        <v>264391.5</v>
      </c>
      <c r="D13" s="92">
        <v>283495</v>
      </c>
      <c r="E13" s="92">
        <v>272702.82199999999</v>
      </c>
      <c r="F13" s="92">
        <v>293113.7</v>
      </c>
      <c r="G13" s="93"/>
      <c r="H13" s="96">
        <f>F13-E13</f>
        <v>20410.878000000026</v>
      </c>
      <c r="I13" s="97">
        <f>F13/E13-1</f>
        <v>7.4846596196940007E-2</v>
      </c>
      <c r="J13" s="27"/>
      <c r="M13" s="180"/>
      <c r="N13" s="180"/>
      <c r="O13" s="180"/>
    </row>
    <row r="14" spans="1:15" s="6" customFormat="1" ht="90" customHeight="1" x14ac:dyDescent="0.25">
      <c r="A14" s="99" t="s">
        <v>31</v>
      </c>
      <c r="B14" s="92">
        <v>299481</v>
      </c>
      <c r="C14" s="92">
        <v>296437.90000000002</v>
      </c>
      <c r="D14" s="92">
        <v>344838.18599999999</v>
      </c>
      <c r="E14" s="92">
        <v>289428.73300000001</v>
      </c>
      <c r="F14" s="92">
        <v>314864.8</v>
      </c>
      <c r="G14" s="93"/>
      <c r="H14" s="96">
        <f>F14-E14</f>
        <v>25436.066999999981</v>
      </c>
      <c r="I14" s="97">
        <f>F14/E14-1</f>
        <v>8.7883696744096129E-2</v>
      </c>
      <c r="J14" s="30"/>
      <c r="M14" s="180"/>
      <c r="N14" s="180"/>
      <c r="O14" s="180"/>
    </row>
    <row r="15" spans="1:15" s="6" customFormat="1" ht="90" customHeight="1" x14ac:dyDescent="0.25">
      <c r="A15" s="209" t="s">
        <v>40</v>
      </c>
      <c r="B15" s="210">
        <f t="shared" ref="B15:F15" si="0">IF(B14=0,0,(B13/B14)*100)</f>
        <v>86.437203027904943</v>
      </c>
      <c r="C15" s="210">
        <f t="shared" si="0"/>
        <v>89.189506469989155</v>
      </c>
      <c r="D15" s="210">
        <f t="shared" si="0"/>
        <v>82.211022882483206</v>
      </c>
      <c r="E15" s="210">
        <f t="shared" si="0"/>
        <v>94.221060629802764</v>
      </c>
      <c r="F15" s="210">
        <f t="shared" si="0"/>
        <v>93.091923898765444</v>
      </c>
      <c r="G15" s="94"/>
      <c r="H15" s="213">
        <f>F15-E15</f>
        <v>-1.1291367310373204</v>
      </c>
      <c r="I15" s="213"/>
      <c r="J15" s="31"/>
      <c r="K15" s="7"/>
      <c r="M15" s="180"/>
      <c r="N15" s="180"/>
      <c r="O15" s="180"/>
    </row>
    <row r="16" spans="1:15" ht="8.25" customHeight="1" x14ac:dyDescent="0.25">
      <c r="A16" s="32"/>
      <c r="B16" s="182"/>
      <c r="C16" s="182"/>
      <c r="D16" s="182"/>
      <c r="E16" s="182"/>
      <c r="F16" s="33"/>
      <c r="G16" s="34"/>
      <c r="H16" s="35"/>
      <c r="I16" s="35"/>
      <c r="J16" s="25"/>
      <c r="M16" s="180"/>
      <c r="N16" s="180"/>
      <c r="O16" s="180"/>
    </row>
    <row r="17" spans="1:34" ht="15" customHeight="1" x14ac:dyDescent="0.25">
      <c r="A17" s="37"/>
      <c r="B17" s="38"/>
      <c r="C17" s="38"/>
      <c r="D17" s="38"/>
      <c r="E17" s="38"/>
      <c r="F17" s="34"/>
      <c r="G17" s="38"/>
      <c r="H17" s="35"/>
      <c r="I17" s="35"/>
      <c r="J17" s="25"/>
      <c r="M17" s="180"/>
      <c r="N17" s="180"/>
      <c r="O17" s="180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180"/>
      <c r="N18" s="180"/>
      <c r="O18" s="180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180"/>
      <c r="N19" s="180"/>
      <c r="O19" s="180"/>
    </row>
    <row r="20" spans="1:34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M20" s="180"/>
      <c r="N20" s="180"/>
      <c r="O20" s="180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180"/>
      <c r="N22" s="180"/>
      <c r="O22" s="180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180"/>
      <c r="N23" s="180"/>
      <c r="O23" s="180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80"/>
      <c r="N24" s="180"/>
      <c r="O24" s="180"/>
      <c r="AE24" s="181"/>
      <c r="AF24" s="177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80"/>
      <c r="N25" s="180"/>
      <c r="O25" s="180"/>
      <c r="P25" s="9"/>
      <c r="AE25" s="181"/>
      <c r="AF25" s="178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180"/>
      <c r="N26" s="180"/>
      <c r="O26" s="180"/>
      <c r="P26" s="9"/>
      <c r="AE26" s="181"/>
      <c r="AF26" s="178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181"/>
      <c r="AF27" s="179"/>
      <c r="AG27" s="19"/>
      <c r="AH27" s="12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181"/>
      <c r="AF28" s="2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</sheetData>
  <mergeCells count="16">
    <mergeCell ref="AF24:AF27"/>
    <mergeCell ref="M12:O15"/>
    <mergeCell ref="H15:I15"/>
    <mergeCell ref="B16:E16"/>
    <mergeCell ref="M16:O20"/>
    <mergeCell ref="M22:O26"/>
    <mergeCell ref="AE24:AE28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11</vt:i4>
      </vt:variant>
    </vt:vector>
  </HeadingPairs>
  <TitlesOfParts>
    <vt:vector size="21" baseType="lpstr">
      <vt:lpstr>Resumen</vt:lpstr>
      <vt:lpstr>CAP-I</vt:lpstr>
      <vt:lpstr>C-PSP</vt:lpstr>
      <vt:lpstr>EPRT</vt:lpstr>
      <vt:lpstr>EPR</vt:lpstr>
      <vt:lpstr>EGC</vt:lpstr>
      <vt:lpstr>EGI</vt:lpstr>
      <vt:lpstr>AUTOF</vt:lpstr>
      <vt:lpstr>CNPR</vt:lpstr>
      <vt:lpstr>CAIP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2014-04-23T18:46:27Z</cp:lastPrinted>
  <dcterms:created xsi:type="dcterms:W3CDTF">2010-02-02T20:37:43Z</dcterms:created>
  <dcterms:modified xsi:type="dcterms:W3CDTF">2014-04-23T19:06:09Z</dcterms:modified>
</cp:coreProperties>
</file>