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2.xml" ContentType="application/vnd.openxmlformats-officedocument.drawingml.chart+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6.xml" ContentType="application/vnd.openxmlformats-officedocument.drawing+xml"/>
  <Override PartName="/xl/charts/chart5.xml" ContentType="application/vnd.openxmlformats-officedocument.drawingml.chart+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7.xml" ContentType="application/vnd.openxmlformats-officedocument.drawing+xml"/>
  <Override PartName="/xl/charts/chart6.xml" ContentType="application/vnd.openxmlformats-officedocument.drawingml.chart+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8.xml" ContentType="application/vnd.openxmlformats-officedocument.drawing+xml"/>
  <Override PartName="/xl/charts/chart7.xml" ContentType="application/vnd.openxmlformats-officedocument.drawingml.chart+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rawings/drawing9.xml" ContentType="application/vnd.openxmlformats-officedocument.drawing+xml"/>
  <Override PartName="/xl/charts/chart8.xml" ContentType="application/vnd.openxmlformats-officedocument.drawingml.chart+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rawings/drawing10.xml" ContentType="application/vnd.openxmlformats-officedocument.drawing+xml"/>
  <Override PartName="/xl/charts/chart9.xml" ContentType="application/vnd.openxmlformats-officedocument.drawingml.chart+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rawings/drawing11.xml" ContentType="application/vnd.openxmlformats-officedocument.drawing+xml"/>
  <Override PartName="/xl/charts/chart10.xml" ContentType="application/vnd.openxmlformats-officedocument.drawingml.chart+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rawings/drawing12.xml" ContentType="application/vnd.openxmlformats-officedocument.drawing+xml"/>
  <Override PartName="/xl/charts/chart11.xml" ContentType="application/vnd.openxmlformats-officedocument.drawingml.chart+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onalep\Documents\Flor\2012\Indicadores\Segundo trimestre\"/>
    </mc:Choice>
  </mc:AlternateContent>
  <bookViews>
    <workbookView xWindow="-1215" yWindow="-90" windowWidth="15480" windowHeight="11385" firstSheet="4" activeTab="9"/>
  </bookViews>
  <sheets>
    <sheet name="Resumen" sheetId="13" state="hidden" r:id="rId1"/>
    <sheet name="CAP-I" sheetId="14" state="hidden" r:id="rId2"/>
    <sheet name="Becas " sheetId="12" state="hidden" r:id="rId3"/>
    <sheet name="Becas_conalep" sheetId="11" state="hidden" r:id="rId4"/>
    <sheet name="C-PSA" sheetId="1" r:id="rId5"/>
    <sheet name="EPRT" sheetId="2" r:id="rId6"/>
    <sheet name="EPR" sheetId="3" r:id="rId7"/>
    <sheet name="EGC" sheetId="4" r:id="rId8"/>
    <sheet name="EGI" sheetId="5" r:id="rId9"/>
    <sheet name="AUTOF" sheetId="6" r:id="rId10"/>
    <sheet name="CAIP" sheetId="7" r:id="rId11"/>
    <sheet name="CNPR" sheetId="15" r:id="rId12"/>
  </sheets>
  <externalReferences>
    <externalReference r:id="rId13"/>
    <externalReference r:id="rId14"/>
  </externalReferences>
  <definedNames>
    <definedName name="_xlnm._FilterDatabase" localSheetId="9" hidden="1">AUTOF!$B$21:$B$31</definedName>
    <definedName name="_xlnm._FilterDatabase" localSheetId="10" hidden="1">CAIP!$B$21:$B$31</definedName>
    <definedName name="_xlnm._FilterDatabase" localSheetId="1" hidden="1">'CAP-I'!$B$21:$B$31</definedName>
    <definedName name="_xlnm._FilterDatabase" localSheetId="11" hidden="1">CNPR!$B$21:$B$37</definedName>
    <definedName name="_xlnm._FilterDatabase" localSheetId="4" hidden="1">'C-PSA'!$B$21:$B$31</definedName>
    <definedName name="_xlnm._FilterDatabase" localSheetId="7" hidden="1">EGC!$B$19:$B$29</definedName>
    <definedName name="_xlnm._FilterDatabase" localSheetId="8" hidden="1">EGI!$B$21:$B$31</definedName>
    <definedName name="_xlnm._FilterDatabase" localSheetId="6" hidden="1">EPR!$B$20:$B$36</definedName>
    <definedName name="_xlnm._FilterDatabase" localSheetId="5" hidden="1">EPRT!$B$22:$B$32</definedName>
    <definedName name="A_impresión_IM" localSheetId="9">#REF!</definedName>
    <definedName name="A_impresión_IM" localSheetId="2">#REF!</definedName>
    <definedName name="A_impresión_IM" localSheetId="3">#REF!</definedName>
    <definedName name="A_impresión_IM" localSheetId="10">#REF!</definedName>
    <definedName name="A_impresión_IM" localSheetId="1">#REF!</definedName>
    <definedName name="A_impresión_IM" localSheetId="11">#REF!</definedName>
    <definedName name="A_impresión_IM" localSheetId="4">#REF!</definedName>
    <definedName name="A_impresión_IM" localSheetId="7">#REF!</definedName>
    <definedName name="A_impresión_IM" localSheetId="8">#REF!</definedName>
    <definedName name="A_impresión_IM" localSheetId="6">#REF!</definedName>
    <definedName name="A_impresión_IM" localSheetId="5">#REF!</definedName>
    <definedName name="A_impresión_IM" localSheetId="0">#REF!</definedName>
    <definedName name="A_impresión_IM">#REF!</definedName>
    <definedName name="a_impresión_imn" localSheetId="2">#REF!</definedName>
    <definedName name="a_impresión_imn" localSheetId="3">#REF!</definedName>
    <definedName name="a_impresión_imn" localSheetId="1">#REF!</definedName>
    <definedName name="a_impresión_imn" localSheetId="0">#REF!</definedName>
    <definedName name="a_impresión_imn">#REF!</definedName>
    <definedName name="Abril" localSheetId="2">#REF!</definedName>
    <definedName name="Abril" localSheetId="3">#REF!</definedName>
    <definedName name="Abril" localSheetId="1">#REF!</definedName>
    <definedName name="Abril" localSheetId="0">#REF!</definedName>
    <definedName name="Abril">#REF!</definedName>
    <definedName name="AbrilA" localSheetId="2">#REF!</definedName>
    <definedName name="AbrilA" localSheetId="3">#REF!</definedName>
    <definedName name="AbrilA" localSheetId="1">#REF!</definedName>
    <definedName name="AbrilA" localSheetId="0">#REF!</definedName>
    <definedName name="AbrilA">#REF!</definedName>
    <definedName name="Agosto" localSheetId="2">#REF!</definedName>
    <definedName name="Agosto" localSheetId="3">#REF!</definedName>
    <definedName name="Agosto" localSheetId="1">#REF!</definedName>
    <definedName name="Agosto" localSheetId="0">#REF!</definedName>
    <definedName name="Agosto">#REF!</definedName>
    <definedName name="AgostoA" localSheetId="2">#REF!</definedName>
    <definedName name="AgostoA" localSheetId="3">#REF!</definedName>
    <definedName name="AgostoA" localSheetId="1">#REF!</definedName>
    <definedName name="AgostoA" localSheetId="0">#REF!</definedName>
    <definedName name="AgostoA">#REF!</definedName>
    <definedName name="_xlnm.Print_Area" localSheetId="9">AUTOF!$A$1:$I$35</definedName>
    <definedName name="_xlnm.Print_Area" localSheetId="2">'Becas '!$A$1:$J$72</definedName>
    <definedName name="_xlnm.Print_Area" localSheetId="3">Becas_conalep!$A$1:$D$54</definedName>
    <definedName name="_xlnm.Print_Area" localSheetId="10">CAIP!$A$1:$J$40</definedName>
    <definedName name="_xlnm.Print_Area" localSheetId="1">'CAP-I'!$A$1:$J$36</definedName>
    <definedName name="_xlnm.Print_Area" localSheetId="11">CNPR!$A$1:$I$39</definedName>
    <definedName name="_xlnm.Print_Area" localSheetId="4">'C-PSA'!$A$1:$I$36</definedName>
    <definedName name="_xlnm.Print_Area" localSheetId="7">EGC!$A$1:$J$35</definedName>
    <definedName name="_xlnm.Print_Area" localSheetId="8">EGI!$A$1:$I$37</definedName>
    <definedName name="_xlnm.Print_Area" localSheetId="6">EPR!$A$1:$J$39</definedName>
    <definedName name="_xlnm.Print_Area" localSheetId="5">EPRT!$A$1:$J$39</definedName>
    <definedName name="_xlnm.Print_Area" localSheetId="0">Resumen!$A$1:$G$45</definedName>
    <definedName name="Clave" localSheetId="2">#REF!</definedName>
    <definedName name="Clave" localSheetId="3">#REF!</definedName>
    <definedName name="Clave" localSheetId="1">#REF!</definedName>
    <definedName name="Clave" localSheetId="0">#REF!</definedName>
    <definedName name="Clave">#REF!</definedName>
    <definedName name="Desviación" localSheetId="2">IF(AND(#REF!=0,#REF!=0),0,IF(AND(#REF!=0,#REF!&gt;0),"----",(#REF!-#REF!)/#REF!))</definedName>
    <definedName name="Desviación" localSheetId="3">IF(AND(#REF!=0,#REF!=0),0,IF(AND(#REF!=0,#REF!&gt;0),"----",(#REF!-#REF!)/#REF!))</definedName>
    <definedName name="Desviación" localSheetId="1">IF(AND(#REF!=0,#REF!=0),0,IF(AND(#REF!=0,#REF!&gt;0),"----",(#REF!-#REF!)/#REF!))</definedName>
    <definedName name="Desviación" localSheetId="0">IF(AND(#REF!=0,#REF!=0),0,IF(AND(#REF!=0,#REF!&gt;0),"----",(#REF!-#REF!)/#REF!))</definedName>
    <definedName name="Desviación">IF(AND(#REF!=0,#REF!=0),0,IF(AND(#REF!=0,#REF!&gt;0),"----",(#REF!-#REF!)/#REF!))</definedName>
    <definedName name="Diciembre" localSheetId="2">#REF!</definedName>
    <definedName name="Diciembre" localSheetId="3">#REF!</definedName>
    <definedName name="Diciembre" localSheetId="1">#REF!</definedName>
    <definedName name="Diciembre" localSheetId="0">#REF!</definedName>
    <definedName name="Diciembre">#REF!</definedName>
    <definedName name="DiciembreA" localSheetId="2">#REF!</definedName>
    <definedName name="DiciembreA" localSheetId="3">#REF!</definedName>
    <definedName name="DiciembreA" localSheetId="1">#REF!</definedName>
    <definedName name="DiciembreA" localSheetId="0">#REF!</definedName>
    <definedName name="DiciembreA">#REF!</definedName>
    <definedName name="Enero" localSheetId="2">#REF!</definedName>
    <definedName name="Enero" localSheetId="3">#REF!</definedName>
    <definedName name="Enero" localSheetId="1">#REF!</definedName>
    <definedName name="Enero" localSheetId="0">#REF!</definedName>
    <definedName name="Enero">#REF!</definedName>
    <definedName name="EneroA" localSheetId="2">#REF!</definedName>
    <definedName name="EneroA" localSheetId="3">#REF!</definedName>
    <definedName name="EneroA" localSheetId="1">#REF!</definedName>
    <definedName name="EneroA" localSheetId="0">#REF!</definedName>
    <definedName name="EneroA">#REF!</definedName>
    <definedName name="Entidad" localSheetId="2">#REF!</definedName>
    <definedName name="Entidad" localSheetId="3">#REF!</definedName>
    <definedName name="Entidad" localSheetId="1">#REF!</definedName>
    <definedName name="Entidad" localSheetId="0">#REF!</definedName>
    <definedName name="Entidad">#REF!</definedName>
    <definedName name="Febrero" localSheetId="2">#REF!</definedName>
    <definedName name="Febrero" localSheetId="3">#REF!</definedName>
    <definedName name="Febrero" localSheetId="1">#REF!</definedName>
    <definedName name="Febrero" localSheetId="0">#REF!</definedName>
    <definedName name="Febrero">#REF!</definedName>
    <definedName name="FebreroA" localSheetId="2">#REF!</definedName>
    <definedName name="FebreroA" localSheetId="3">#REF!</definedName>
    <definedName name="FebreroA" localSheetId="1">#REF!</definedName>
    <definedName name="FebreroA" localSheetId="0">#REF!</definedName>
    <definedName name="FebreroA">#REF!</definedName>
    <definedName name="Julio" localSheetId="2">#REF!</definedName>
    <definedName name="Julio" localSheetId="3">#REF!</definedName>
    <definedName name="Julio" localSheetId="1">#REF!</definedName>
    <definedName name="Julio" localSheetId="0">#REF!</definedName>
    <definedName name="Julio">#REF!</definedName>
    <definedName name="JulioA" localSheetId="2">#REF!</definedName>
    <definedName name="JulioA" localSheetId="3">#REF!</definedName>
    <definedName name="JulioA" localSheetId="1">#REF!</definedName>
    <definedName name="JulioA" localSheetId="0">#REF!</definedName>
    <definedName name="JulioA">#REF!</definedName>
    <definedName name="Junio" localSheetId="2">#REF!</definedName>
    <definedName name="Junio" localSheetId="3">#REF!</definedName>
    <definedName name="Junio" localSheetId="1">#REF!</definedName>
    <definedName name="Junio" localSheetId="0">#REF!</definedName>
    <definedName name="Junio">#REF!</definedName>
    <definedName name="JunioA" localSheetId="2">#REF!</definedName>
    <definedName name="JunioA" localSheetId="3">#REF!</definedName>
    <definedName name="JunioA" localSheetId="1">#REF!</definedName>
    <definedName name="JunioA" localSheetId="0">#REF!</definedName>
    <definedName name="JunioA">#REF!</definedName>
    <definedName name="Marzo" localSheetId="2">#REF!</definedName>
    <definedName name="Marzo" localSheetId="3">#REF!</definedName>
    <definedName name="Marzo" localSheetId="1">#REF!</definedName>
    <definedName name="Marzo" localSheetId="0">#REF!</definedName>
    <definedName name="Marzo">#REF!</definedName>
    <definedName name="MarzoA" localSheetId="2">#REF!</definedName>
    <definedName name="MarzoA" localSheetId="3">#REF!</definedName>
    <definedName name="MarzoA" localSheetId="1">#REF!</definedName>
    <definedName name="MarzoA" localSheetId="0">#REF!</definedName>
    <definedName name="MarzoA">#REF!</definedName>
    <definedName name="MaxAnual" localSheetId="2">MAX(#REF!,#REF!,#REF!,#REF!,#REF!,#REF!,#REF!,#REF!,#REF!,#REF!,#REF!,#REF!)</definedName>
    <definedName name="MaxAnual" localSheetId="3">MAX(#REF!,#REF!,#REF!,#REF!,#REF!,#REF!,#REF!,#REF!,#REF!,#REF!,#REF!,#REF!)</definedName>
    <definedName name="MaxAnual" localSheetId="1">MAX(#REF!,#REF!,#REF!,#REF!,#REF!,#REF!,#REF!,#REF!,#REF!,#REF!,#REF!,#REF!)</definedName>
    <definedName name="MaxAnual" localSheetId="0">MAX(#REF!,#REF!,#REF!,#REF!,#REF!,#REF!,#REF!,#REF!,#REF!,#REF!,#REF!,#REF!)</definedName>
    <definedName name="MaxAnual">MAX(#REF!,#REF!,#REF!,#REF!,#REF!,#REF!,#REF!,#REF!,#REF!,#REF!,#REF!,#REF!)</definedName>
    <definedName name="Máximo" localSheetId="2">MAX(#REF!)</definedName>
    <definedName name="Máximo" localSheetId="3">MAX(#REF!)</definedName>
    <definedName name="Máximo" localSheetId="1">MAX(#REF!)</definedName>
    <definedName name="Máximo" localSheetId="0">MAX(#REF!)</definedName>
    <definedName name="Máximo">MAX(#REF!)</definedName>
    <definedName name="MaxTrimestral" localSheetId="2">MAX(#REF!,#REF!,#REF!,#REF!)</definedName>
    <definedName name="MaxTrimestral" localSheetId="3">MAX(#REF!,#REF!,#REF!,#REF!)</definedName>
    <definedName name="MaxTrimestral" localSheetId="1">MAX(#REF!,#REF!,#REF!,#REF!)</definedName>
    <definedName name="MaxTrimestral" localSheetId="0">MAX(#REF!,#REF!,#REF!,#REF!)</definedName>
    <definedName name="MaxTrimestral">MAX(#REF!,#REF!,#REF!,#REF!)</definedName>
    <definedName name="Mayo" localSheetId="2">#REF!</definedName>
    <definedName name="Mayo" localSheetId="3">#REF!</definedName>
    <definedName name="Mayo" localSheetId="1">#REF!</definedName>
    <definedName name="Mayo" localSheetId="0">#REF!</definedName>
    <definedName name="Mayo">#REF!</definedName>
    <definedName name="MayoA" localSheetId="2">#REF!</definedName>
    <definedName name="MayoA" localSheetId="3">#REF!</definedName>
    <definedName name="MayoA" localSheetId="1">#REF!</definedName>
    <definedName name="MayoA" localSheetId="0">#REF!</definedName>
    <definedName name="MayoA">#REF!</definedName>
    <definedName name="NombrePlantel" localSheetId="2">[1]PCEU01!$B$9</definedName>
    <definedName name="NombrePlantel" localSheetId="3">[1]PCEU01!$B$9</definedName>
    <definedName name="NombrePlantel" localSheetId="1">[1]PCEU01!$B$9</definedName>
    <definedName name="NombrePlantel">[2]PCEU01!$B$9</definedName>
    <definedName name="Noviembre" localSheetId="2">#REF!</definedName>
    <definedName name="Noviembre" localSheetId="3">#REF!</definedName>
    <definedName name="Noviembre" localSheetId="1">#REF!</definedName>
    <definedName name="Noviembre" localSheetId="0">#REF!</definedName>
    <definedName name="Noviembre">#REF!</definedName>
    <definedName name="NoviembreA" localSheetId="2">#REF!</definedName>
    <definedName name="NoviembreA" localSheetId="3">#REF!</definedName>
    <definedName name="NoviembreA" localSheetId="1">#REF!</definedName>
    <definedName name="NoviembreA" localSheetId="0">#REF!</definedName>
    <definedName name="NoviembreA">#REF!</definedName>
    <definedName name="Octubre" localSheetId="2">#REF!</definedName>
    <definedName name="Octubre" localSheetId="3">#REF!</definedName>
    <definedName name="Octubre" localSheetId="1">#REF!</definedName>
    <definedName name="Octubre" localSheetId="0">#REF!</definedName>
    <definedName name="Octubre">#REF!</definedName>
    <definedName name="OctubreA" localSheetId="2">#REF!</definedName>
    <definedName name="OctubreA" localSheetId="3">#REF!</definedName>
    <definedName name="OctubreA" localSheetId="1">#REF!</definedName>
    <definedName name="OctubreA" localSheetId="0">#REF!</definedName>
    <definedName name="OctubreA">#REF!</definedName>
    <definedName name="Plantel" localSheetId="2">#REF!</definedName>
    <definedName name="Plantel" localSheetId="3">#REF!</definedName>
    <definedName name="Plantel" localSheetId="1">#REF!</definedName>
    <definedName name="Plantel" localSheetId="0">#REF!</definedName>
    <definedName name="Plantel">#REF!</definedName>
    <definedName name="PORCENTUAL" localSheetId="2">#REF!</definedName>
    <definedName name="PORCENTUAL" localSheetId="3">#REF!</definedName>
    <definedName name="PORCENTUAL" localSheetId="1">#REF!</definedName>
    <definedName name="PORCENTUAL" localSheetId="0">#REF!</definedName>
    <definedName name="PORCENTUAL">#REF!</definedName>
    <definedName name="q" localSheetId="1">#REF!</definedName>
    <definedName name="q" localSheetId="0">#REF!</definedName>
    <definedName name="q">#REF!</definedName>
    <definedName name="s" localSheetId="2">#REF!</definedName>
    <definedName name="s" localSheetId="3">#REF!</definedName>
    <definedName name="s" localSheetId="1">#REF!</definedName>
    <definedName name="s" localSheetId="0">#REF!</definedName>
    <definedName name="s">#REF!</definedName>
    <definedName name="Septiembre" localSheetId="2">#REF!</definedName>
    <definedName name="Septiembre" localSheetId="3">#REF!</definedName>
    <definedName name="Septiembre" localSheetId="1">#REF!</definedName>
    <definedName name="Septiembre" localSheetId="0">#REF!</definedName>
    <definedName name="Septiembre">#REF!</definedName>
    <definedName name="SeptiembreA" localSheetId="2">#REF!</definedName>
    <definedName name="SeptiembreA" localSheetId="3">#REF!</definedName>
    <definedName name="SeptiembreA" localSheetId="1">#REF!</definedName>
    <definedName name="SeptiembreA" localSheetId="0">#REF!</definedName>
    <definedName name="SeptiembreA">#REF!</definedName>
    <definedName name="SumaAnual" localSheetId="2">SUM(#REF!,#REF!,#REF!,#REF!,#REF!,#REF!,#REF!,#REF!,#REF!,#REF!,#REF!,#REF!)</definedName>
    <definedName name="SumaAnual" localSheetId="3">SUM(#REF!,#REF!,#REF!,#REF!,#REF!,#REF!,#REF!,#REF!,#REF!,#REF!,#REF!,#REF!)</definedName>
    <definedName name="SumaAnual" localSheetId="1">SUM(#REF!,#REF!,#REF!,#REF!,#REF!,#REF!,#REF!,#REF!,#REF!,#REF!,#REF!,#REF!)</definedName>
    <definedName name="SumaAnual" localSheetId="0">SUM(#REF!,#REF!,#REF!,#REF!,#REF!,#REF!,#REF!,#REF!,#REF!,#REF!,#REF!,#REF!)</definedName>
    <definedName name="SumaAnual">SUM(#REF!,#REF!,#REF!,#REF!,#REF!,#REF!,#REF!,#REF!,#REF!,#REF!,#REF!,#REF!)</definedName>
    <definedName name="Sumas" localSheetId="2">SUM(#REF!)</definedName>
    <definedName name="Sumas" localSheetId="3">SUM(#REF!)</definedName>
    <definedName name="Sumas" localSheetId="1">SUM(#REF!)</definedName>
    <definedName name="Sumas" localSheetId="0">SUM(#REF!)</definedName>
    <definedName name="Sumas">SUM(#REF!)</definedName>
    <definedName name="SumaTrimestral" localSheetId="2">SUM(#REF!,#REF!,#REF!,#REF!)</definedName>
    <definedName name="SumaTrimestral" localSheetId="3">SUM(#REF!,#REF!,#REF!,#REF!)</definedName>
    <definedName name="SumaTrimestral" localSheetId="1">SUM(#REF!,#REF!,#REF!,#REF!)</definedName>
    <definedName name="SumaTrimestral" localSheetId="0">SUM(#REF!,#REF!,#REF!,#REF!)</definedName>
    <definedName name="SumaTrimestral">SUM(#REF!,#REF!,#REF!,#REF!)</definedName>
    <definedName name="Trimestre" localSheetId="2">#REF!</definedName>
    <definedName name="Trimestre" localSheetId="3">#REF!</definedName>
    <definedName name="Trimestre" localSheetId="1">#REF!</definedName>
    <definedName name="Trimestre" localSheetId="0">#REF!</definedName>
    <definedName name="Trimestre">#REF!</definedName>
    <definedName name="Trimestres" localSheetId="2">#REF!</definedName>
    <definedName name="Trimestres" localSheetId="3">#REF!</definedName>
    <definedName name="Trimestres" localSheetId="1">#REF!</definedName>
    <definedName name="Trimestres" localSheetId="0">#REF!</definedName>
    <definedName name="Trimestres">#REF!</definedName>
  </definedNames>
  <calcPr calcId="152511"/>
</workbook>
</file>

<file path=xl/calcChain.xml><?xml version="1.0" encoding="utf-8"?>
<calcChain xmlns="http://schemas.openxmlformats.org/spreadsheetml/2006/main">
  <c r="H15" i="6" l="1"/>
  <c r="H14" i="6"/>
  <c r="I14" i="6"/>
  <c r="I13" i="6"/>
  <c r="H13" i="6"/>
  <c r="F15" i="6"/>
  <c r="H15" i="5"/>
  <c r="F15" i="5"/>
  <c r="H15" i="4"/>
  <c r="F15" i="4"/>
  <c r="I14" i="5"/>
  <c r="I13" i="5"/>
  <c r="H14" i="5"/>
  <c r="H13" i="5"/>
  <c r="H14" i="4"/>
  <c r="I14" i="4"/>
  <c r="I13" i="4"/>
  <c r="H13" i="4"/>
  <c r="H14" i="3"/>
  <c r="I13" i="3"/>
  <c r="I12" i="3"/>
  <c r="H13" i="3"/>
  <c r="H12" i="3"/>
  <c r="F14" i="3"/>
  <c r="H16" i="2"/>
  <c r="I15" i="2"/>
  <c r="H15" i="2"/>
  <c r="I14" i="2"/>
  <c r="H14" i="2"/>
  <c r="F16" i="2"/>
  <c r="H14" i="1"/>
  <c r="I14" i="1"/>
  <c r="I13" i="1"/>
  <c r="H13" i="1"/>
  <c r="H15" i="1"/>
  <c r="D15" i="1"/>
  <c r="E15" i="1"/>
  <c r="F15" i="1"/>
  <c r="B15" i="1"/>
  <c r="C15" i="1"/>
  <c r="G45" i="13" l="1"/>
  <c r="G44" i="13"/>
  <c r="E14" i="5" l="1"/>
  <c r="F15" i="15" l="1"/>
  <c r="D44" i="13" s="1"/>
  <c r="E15" i="15"/>
  <c r="C44" i="13" s="1"/>
  <c r="D15" i="15"/>
  <c r="C15" i="15"/>
  <c r="B15" i="15"/>
  <c r="I14" i="15"/>
  <c r="H14" i="15"/>
  <c r="I13" i="15"/>
  <c r="H13" i="15"/>
  <c r="H15" i="15" l="1"/>
  <c r="D14" i="4" l="1"/>
  <c r="C14" i="4"/>
  <c r="D13" i="4"/>
  <c r="C13" i="4"/>
  <c r="D14" i="5"/>
  <c r="D13" i="5"/>
  <c r="I12" i="14" l="1"/>
  <c r="C17" i="13" l="1"/>
  <c r="J34" i="11"/>
  <c r="J35" i="11"/>
  <c r="J36" i="11"/>
  <c r="J37" i="11"/>
  <c r="J38" i="11"/>
  <c r="J39" i="11"/>
  <c r="J40" i="11"/>
  <c r="J41" i="11"/>
  <c r="J42" i="11"/>
  <c r="J43" i="11"/>
  <c r="J44" i="11"/>
  <c r="J45" i="11"/>
  <c r="I34" i="11"/>
  <c r="I35" i="11"/>
  <c r="I36" i="11"/>
  <c r="I37" i="11"/>
  <c r="I38" i="11"/>
  <c r="I39" i="11"/>
  <c r="I40" i="11"/>
  <c r="I41" i="11"/>
  <c r="I42" i="11"/>
  <c r="I43" i="11"/>
  <c r="I44" i="11"/>
  <c r="I45" i="11"/>
  <c r="J46" i="11"/>
  <c r="I46" i="11"/>
  <c r="D14" i="13" l="1"/>
  <c r="C14" i="13"/>
  <c r="H12" i="14" l="1"/>
  <c r="D14" i="3" l="1"/>
  <c r="C29" i="13" s="1"/>
  <c r="C14" i="3"/>
  <c r="B14" i="3"/>
  <c r="D16" i="2"/>
  <c r="C26" i="13" s="1"/>
  <c r="C16" i="2"/>
  <c r="B16" i="2"/>
  <c r="C23" i="13"/>
  <c r="D16" i="11" l="1"/>
  <c r="G42" i="13" l="1"/>
  <c r="G41" i="13"/>
  <c r="G39" i="13"/>
  <c r="G38" i="13"/>
  <c r="G36" i="13"/>
  <c r="G35" i="13"/>
  <c r="G33" i="13"/>
  <c r="G32" i="13"/>
  <c r="G30" i="13"/>
  <c r="G29" i="13"/>
  <c r="G27" i="13"/>
  <c r="G26" i="13"/>
  <c r="G24" i="13"/>
  <c r="G23" i="13"/>
  <c r="C48" i="11" l="1"/>
  <c r="B48" i="11"/>
  <c r="I49" i="11" s="1"/>
  <c r="D47" i="11"/>
  <c r="D29" i="12" s="1"/>
  <c r="E29" i="12" s="1"/>
  <c r="D46" i="11"/>
  <c r="D19" i="12" s="1"/>
  <c r="E19" i="12" s="1"/>
  <c r="D45" i="11"/>
  <c r="D41" i="12" s="1"/>
  <c r="E41" i="12" s="1"/>
  <c r="D44" i="11"/>
  <c r="D21" i="12" s="1"/>
  <c r="E21" i="12" s="1"/>
  <c r="D43" i="11"/>
  <c r="D32" i="12" s="1"/>
  <c r="E32" i="12" s="1"/>
  <c r="D42" i="11"/>
  <c r="D34" i="12" s="1"/>
  <c r="E34" i="12" s="1"/>
  <c r="D41" i="11"/>
  <c r="D37" i="12" s="1"/>
  <c r="E37" i="12" s="1"/>
  <c r="D40" i="11"/>
  <c r="D23" i="12" s="1"/>
  <c r="E23" i="12" s="1"/>
  <c r="D39" i="11"/>
  <c r="D38" i="12" s="1"/>
  <c r="E38" i="12" s="1"/>
  <c r="D38" i="11"/>
  <c r="D39" i="12" s="1"/>
  <c r="E39" i="12" s="1"/>
  <c r="D37" i="11"/>
  <c r="D30" i="12" s="1"/>
  <c r="E30" i="12" s="1"/>
  <c r="D36" i="11"/>
  <c r="D20" i="12" s="1"/>
  <c r="E20" i="12" s="1"/>
  <c r="D35" i="11"/>
  <c r="D49" i="12" s="1"/>
  <c r="E49" i="12" s="1"/>
  <c r="D34" i="11"/>
  <c r="D40" i="12" s="1"/>
  <c r="E40" i="12" s="1"/>
  <c r="D33" i="11"/>
  <c r="D36" i="12" s="1"/>
  <c r="E36" i="12" s="1"/>
  <c r="D32" i="11"/>
  <c r="D50" i="12" s="1"/>
  <c r="E50" i="12" s="1"/>
  <c r="D31" i="11"/>
  <c r="D35" i="12" s="1"/>
  <c r="E35" i="12" s="1"/>
  <c r="D30" i="11"/>
  <c r="D45" i="12" s="1"/>
  <c r="E45" i="12" s="1"/>
  <c r="D29" i="11"/>
  <c r="D26" i="12" s="1"/>
  <c r="E26" i="12" s="1"/>
  <c r="D28" i="11"/>
  <c r="D48" i="12" s="1"/>
  <c r="E48" i="12" s="1"/>
  <c r="D27" i="11"/>
  <c r="D31" i="12" s="1"/>
  <c r="E31" i="12" s="1"/>
  <c r="D26" i="11"/>
  <c r="D27" i="12" s="1"/>
  <c r="E27" i="12" s="1"/>
  <c r="D25" i="11"/>
  <c r="D44" i="12" s="1"/>
  <c r="E44" i="12" s="1"/>
  <c r="D24" i="11"/>
  <c r="D42" i="12" s="1"/>
  <c r="E42" i="12" s="1"/>
  <c r="D23" i="11"/>
  <c r="D46" i="12" s="1"/>
  <c r="E46" i="12" s="1"/>
  <c r="D22" i="11"/>
  <c r="D24" i="12" s="1"/>
  <c r="E24" i="12" s="1"/>
  <c r="D21" i="11"/>
  <c r="D43" i="12" s="1"/>
  <c r="E43" i="12" s="1"/>
  <c r="D20" i="11"/>
  <c r="D47" i="12" s="1"/>
  <c r="E47" i="12" s="1"/>
  <c r="D19" i="11"/>
  <c r="D22" i="12" s="1"/>
  <c r="E22" i="12" s="1"/>
  <c r="D18" i="11"/>
  <c r="D25" i="12" s="1"/>
  <c r="E25" i="12" s="1"/>
  <c r="D17" i="11"/>
  <c r="D33" i="12" s="1"/>
  <c r="E33" i="12" s="1"/>
  <c r="D28" i="12"/>
  <c r="E28" i="12" s="1"/>
  <c r="I48" i="11" l="1"/>
  <c r="G17" i="13"/>
  <c r="G18" i="13"/>
  <c r="J49" i="11"/>
  <c r="J48" i="11"/>
  <c r="D48" i="11"/>
  <c r="C12" i="11" s="1"/>
  <c r="C13" i="12" s="1"/>
  <c r="K48" i="11" l="1"/>
  <c r="D17" i="13"/>
  <c r="C14" i="12"/>
  <c r="F15" i="7" l="1"/>
  <c r="D41" i="13" s="1"/>
  <c r="E15" i="6"/>
  <c r="E15" i="5"/>
  <c r="D35" i="13" s="1"/>
  <c r="E15" i="4"/>
  <c r="D32" i="13" s="1"/>
  <c r="E14" i="3"/>
  <c r="D29" i="13" s="1"/>
  <c r="E16" i="2"/>
  <c r="D26" i="13" s="1"/>
  <c r="D23" i="13"/>
  <c r="H13" i="7"/>
  <c r="I13" i="7"/>
  <c r="H14" i="7"/>
  <c r="I14" i="7"/>
  <c r="B15" i="7"/>
  <c r="C15" i="7"/>
  <c r="D15" i="7"/>
  <c r="E15" i="7"/>
  <c r="C41" i="13" s="1"/>
  <c r="B15" i="6"/>
  <c r="C15" i="6"/>
  <c r="D15" i="6"/>
  <c r="C38" i="13" s="1"/>
  <c r="B15" i="5"/>
  <c r="C15" i="5"/>
  <c r="D15" i="5"/>
  <c r="C35" i="13" s="1"/>
  <c r="B15" i="4"/>
  <c r="C15" i="4"/>
  <c r="D15" i="4"/>
  <c r="C32" i="13" s="1"/>
  <c r="M12" i="1"/>
  <c r="M13" i="1"/>
  <c r="D38" i="13" l="1"/>
  <c r="H15" i="7"/>
</calcChain>
</file>

<file path=xl/sharedStrings.xml><?xml version="1.0" encoding="utf-8"?>
<sst xmlns="http://schemas.openxmlformats.org/spreadsheetml/2006/main" count="316" uniqueCount="129">
  <si>
    <t xml:space="preserve">COSTO PRESTADORES DE SERVICIOS PROFESIONALES </t>
  </si>
  <si>
    <t>(MILES DE PESOS)</t>
  </si>
  <si>
    <t>ABS</t>
  </si>
  <si>
    <t>%</t>
  </si>
  <si>
    <t>Gasto ejercido en PSP</t>
  </si>
  <si>
    <t>Gasto total ejercido</t>
  </si>
  <si>
    <t>Relación costo PSP gasto total (%)</t>
  </si>
  <si>
    <t>Relación costo docente gasto total</t>
  </si>
  <si>
    <t>Ene - Mar</t>
  </si>
  <si>
    <t>Abr - Jun</t>
  </si>
  <si>
    <t>Jul - Sep</t>
  </si>
  <si>
    <t>Oct - Dic</t>
  </si>
  <si>
    <t>EVOLUCIÓN DEL PRESUPUESTO REPROGRAMADO TOTAL</t>
  </si>
  <si>
    <t>Presupuesto ejercido total</t>
  </si>
  <si>
    <t>Presupuesto reprogramado total</t>
  </si>
  <si>
    <t>Evolución del presupuesto reprogramado total (%)</t>
  </si>
  <si>
    <t>EVOLUCIÓN DEL PRESUPUESTO REPROGRAMADO</t>
  </si>
  <si>
    <t xml:space="preserve">Presupuesto ejercido (Recursos fiscales) </t>
  </si>
  <si>
    <t>Presupuesto reprogramado (Recursos fiscales)</t>
  </si>
  <si>
    <t>Evolución del presupuesto reprogramado (Recursos  Fiscales) (%)</t>
  </si>
  <si>
    <t>EVOLUCIÓN DEL GASTO CORRIENTE</t>
  </si>
  <si>
    <t>Gasto corriente ejercido</t>
  </si>
  <si>
    <t>Presupuesto reprogramado (gasto corriente)</t>
  </si>
  <si>
    <t>Evolución del gasto corriente (%)</t>
  </si>
  <si>
    <t>EVOLUCIÓN DEL GASTO DE INVERSIÓN</t>
  </si>
  <si>
    <t>Gasto de inversión ejercido</t>
  </si>
  <si>
    <t xml:space="preserve"> Presupuesto reprogramado (Gasto de inversión)</t>
  </si>
  <si>
    <t>Evolución del gasto de inversión (Recursos Fiscales) (%)</t>
  </si>
  <si>
    <t>AUTOFINANCIAMIENTO</t>
  </si>
  <si>
    <t xml:space="preserve">Ingresos propios ejercidos </t>
  </si>
  <si>
    <t>Presupuesto ejercido</t>
  </si>
  <si>
    <t>Índice de autofinanciamiento (%)</t>
  </si>
  <si>
    <t>CAPTACIÓN DE INGRESOS PROPIOS</t>
  </si>
  <si>
    <t xml:space="preserve">Ingresos propios captados </t>
  </si>
  <si>
    <t>Ingresos propios programados</t>
  </si>
  <si>
    <t>Captación de Ingresos propios</t>
  </si>
  <si>
    <t>CUMPLIMIENTO DE NORMATIVIDAD DE PARTIDAS RESTRINGIDAS</t>
  </si>
  <si>
    <t xml:space="preserve"> </t>
  </si>
  <si>
    <t xml:space="preserve">Presupuesto ejercido de partidas sujetas a restricción </t>
  </si>
  <si>
    <t>Presupuesto autorizado de partidas sujetas a restricción</t>
  </si>
  <si>
    <t>Índice de evolución del presupuesto  ejercido de partidas sujetas a restricción (%)</t>
  </si>
  <si>
    <t>COMPORTAMIENTO AL SEGUNDO TRIMESTRE</t>
  </si>
  <si>
    <t>COMPORTAMIENTO AL PRIMER SEMESTRE</t>
  </si>
  <si>
    <t>No.</t>
  </si>
  <si>
    <t>INDICADOR</t>
  </si>
  <si>
    <t>Unidad de Medida</t>
  </si>
  <si>
    <t>VARIABLES</t>
  </si>
  <si>
    <t>Indicadores del Sistema CONALEP</t>
  </si>
  <si>
    <t>Personas Capacitadas</t>
  </si>
  <si>
    <t>Personas</t>
  </si>
  <si>
    <t>Indicadores Financieros del CONALEP</t>
  </si>
  <si>
    <t>Sesión Ordinaria  de  la H Junta Directiva</t>
  </si>
  <si>
    <t xml:space="preserve">               </t>
  </si>
  <si>
    <t xml:space="preserve"> Sesión Ordinaria  de  la H Junta Directiva</t>
  </si>
  <si>
    <t>PERSONAS CAPACITADAS</t>
  </si>
  <si>
    <t>Dirección de Servicios Educativos</t>
  </si>
  <si>
    <t xml:space="preserve">Nombre del indicador : </t>
  </si>
  <si>
    <t>Alumno Becado</t>
  </si>
  <si>
    <t>Estado</t>
  </si>
  <si>
    <t>Becados en el 1er. semestre</t>
  </si>
  <si>
    <t>Cobertura en el 1er. semestre</t>
  </si>
  <si>
    <t>Aguascalientes</t>
  </si>
  <si>
    <t>Baja California</t>
  </si>
  <si>
    <t>Baja California Sur</t>
  </si>
  <si>
    <t>Campeche</t>
  </si>
  <si>
    <t>Chiapas</t>
  </si>
  <si>
    <t>Chihuahua</t>
  </si>
  <si>
    <t>Coahuila</t>
  </si>
  <si>
    <t>Colima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</si>
  <si>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</si>
  <si>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</si>
  <si>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</si>
  <si>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</si>
  <si>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</si>
  <si>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</si>
  <si>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</si>
  <si>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</si>
  <si>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</si>
  <si>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</si>
  <si>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</si>
  <si>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</si>
  <si>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</si>
  <si>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</si>
  <si>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</si>
  <si>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</si>
  <si>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</si>
  <si>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</si>
  <si>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</si>
  <si>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</si>
  <si>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</si>
  <si>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</si>
  <si>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</si>
  <si>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</si>
  <si>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Total</t>
  </si>
  <si>
    <t>Observaciones:</t>
  </si>
  <si>
    <t>ALUMNO BECADO</t>
  </si>
  <si>
    <t>Ciclo Escolar</t>
  </si>
  <si>
    <t>Resultado Nacional (%)</t>
  </si>
  <si>
    <t>2009-2</t>
  </si>
  <si>
    <t>Ranking</t>
  </si>
  <si>
    <t>Entidad Federativa</t>
  </si>
  <si>
    <t>Segundo semestre 2010</t>
  </si>
  <si>
    <t>Segundo semestre 2009</t>
  </si>
  <si>
    <t>2010-2</t>
  </si>
  <si>
    <t>Becados  2010</t>
  </si>
  <si>
    <t>Matrícula total 2008-2009-2</t>
  </si>
  <si>
    <t>Variación 2009-2010</t>
  </si>
  <si>
    <t xml:space="preserve">Es importante señalar que a efecto de alinear el Indicador de Becas con el Indicador de Metas Presupuestarias denominado "Proporción de la Población del Nivel Medio Superior Beneficiada con una Beca", a partir de 2010 se reportará de forma semestral, derivado de que en el año 2009 la Secretaría de Educación Pública, autorizó modificar el método de cálculo del indicador, así como el universo de cobertura, unidad de medida y cantidad de la unidad de medida.
</t>
  </si>
  <si>
    <t>Alumnos Becados en el 2do. semestre</t>
  </si>
  <si>
    <t>Matrícula total 2010-2011-1</t>
  </si>
  <si>
    <t>Becados en el 2do.semestre</t>
  </si>
  <si>
    <t>Cobertura en el 2do. semestre</t>
  </si>
  <si>
    <t>2do. Semestre</t>
  </si>
  <si>
    <t>Resultado Nacional 2010-2011-1 (%)</t>
  </si>
  <si>
    <t>Variación 
2009-2010-2</t>
  </si>
  <si>
    <t>Var. 2011-2012</t>
  </si>
  <si>
    <t>2012*</t>
  </si>
  <si>
    <t>INDICADORES DEL SISTEMA CONALEP
COMPORTAMIENTO AL PRIMER  SEMESTRE 2011 Y 2012</t>
  </si>
  <si>
    <t>Personas Capacitadas*</t>
  </si>
  <si>
    <t>*Cifras estimadas al 30 de junio de 2012</t>
  </si>
  <si>
    <t>Costo Prestadores de Servicios Profesionales</t>
  </si>
  <si>
    <t>Evolución del Presupuesto Reprogramado Total</t>
  </si>
  <si>
    <t xml:space="preserve">Evolución del Presupuesto Reprogramado </t>
  </si>
  <si>
    <t>Evolución del Gasto Corriente</t>
  </si>
  <si>
    <t>Evolución del Gasto De Inversión</t>
  </si>
  <si>
    <t>Autofinanciamiento</t>
  </si>
  <si>
    <t>Captación de Ingresos Propios</t>
  </si>
  <si>
    <t>Cumplimiento de Normatividad de Partidas Restringidas</t>
  </si>
  <si>
    <t>Var. 2012-2013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</si>
</sst>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39">
    <font>
      <sz val="11"/>
      <color theme="1"/>
      <name val="Calibri"/>
      <family val="2"/>
      <scheme val="minor"/>
    </font>
    <font>
      <sz val="10"/>
      <name val="Arial"/>
      <family val="2"/>
    </font>
    <font>
      <sz val="7"/>
      <name val="Arial"/>
      <family val="2"/>
    </font>
    <font>
      <i/>
      <sz val="9"/>
      <name val="Humnst777 BT"/>
      <family val="2"/>
    </font>
    <font>
      <sz val="7"/>
      <color indexed="9"/>
      <name val="Arial"/>
      <family val="2"/>
    </font>
    <font>
      <i/>
      <sz val="9"/>
      <color indexed="57"/>
      <name val="Humnst777 BT"/>
      <family val="2"/>
    </font>
    <font>
      <b/>
      <sz val="10"/>
      <name val="Century Gothic"/>
      <family val="2"/>
    </font>
    <font>
      <b/>
      <sz val="14"/>
      <name val="Century Gothic"/>
      <family val="2"/>
    </font>
    <font>
      <sz val="8"/>
      <name val="Arial"/>
      <family val="2"/>
    </font>
    <font>
      <b/>
      <sz val="7"/>
      <name val="Arial"/>
      <family val="2"/>
    </font>
    <font>
      <b/>
      <sz val="8"/>
      <name val="Arial"/>
      <family val="2"/>
    </font>
    <font>
      <b/>
      <sz val="10"/>
      <name val="Arial"/>
      <family val="2"/>
    </font>
    <font>
      <b/>
      <sz val="8"/>
      <name val="Calibri"/>
      <family val="2"/>
    </font>
    <font>
      <sz val="9"/>
      <name val="Times New Roman"/>
      <family val="1"/>
    </font>
    <font>
      <sz val="11"/>
      <color indexed="8"/>
      <name val="Calibri"/>
      <family val="2"/>
    </font>
    <font>
      <sz val="10"/>
      <name val="Arial"/>
    </font>
    <font>
      <sz val="10"/>
      <name val="Calibri"/>
      <family val="2"/>
    </font>
    <font>
      <sz val="9"/>
      <name val="Calibri"/>
      <family val="2"/>
    </font>
    <font>
      <b/>
      <i/>
      <sz val="8"/>
      <name val="Calibri"/>
      <family val="2"/>
    </font>
    <font>
      <sz val="8"/>
      <name val="Calibri"/>
      <family val="2"/>
    </font>
    <font>
      <sz val="6"/>
      <name val="Calibri"/>
      <family val="2"/>
    </font>
    <font>
      <sz val="11"/>
      <color theme="1"/>
      <name val="Calibri"/>
      <family val="2"/>
      <scheme val="minor"/>
    </font>
    <font>
      <sz val="11"/>
      <color theme="0"/>
      <name val="Calibri"/>
      <family val="2"/>
      <scheme val="minor"/>
    </font>
    <font>
      <i/>
      <sz val="10"/>
      <color rgb="FF339966"/>
      <name val="Calibri"/>
      <family val="2"/>
    </font>
    <font>
      <sz val="11"/>
      <color theme="1"/>
      <name val="Arial"/>
      <family val="2"/>
    </font>
    <font>
      <b/>
      <sz val="11"/>
      <color theme="1"/>
      <name val="Arial"/>
      <family val="2"/>
    </font>
    <font>
      <sz val="8"/>
      <color theme="1"/>
      <name val="Arial"/>
      <family val="2"/>
    </font>
    <font>
      <b/>
      <sz val="8"/>
      <color theme="1"/>
      <name val="Arial"/>
      <family val="2"/>
    </font>
    <font>
      <b/>
      <sz val="8"/>
      <color indexed="8"/>
      <name val="Calibri"/>
      <family val="2"/>
    </font>
    <font>
      <sz val="8"/>
      <color indexed="8"/>
      <name val="Calibri"/>
      <family val="2"/>
    </font>
    <font>
      <b/>
      <sz val="7"/>
      <color indexed="8"/>
      <name val="Arial"/>
      <family val="2"/>
    </font>
    <font>
      <sz val="7"/>
      <color indexed="8"/>
      <name val="Arial"/>
      <family val="2"/>
    </font>
    <font>
      <sz val="7"/>
      <color indexed="8"/>
      <name val="Arial"/>
    </font>
    <font>
      <b/>
      <sz val="7"/>
      <color indexed="8"/>
      <name val="Arial"/>
    </font>
    <font>
      <sz val="7"/>
      <color theme="1"/>
      <name val="Arial"/>
      <family val="2"/>
    </font>
    <font>
      <b/>
      <i/>
      <sz val="8"/>
      <color theme="1"/>
      <name val="Arial"/>
      <family val="2"/>
    </font>
    <font>
      <b/>
      <sz val="11"/>
      <name val="Calibri"/>
      <family val="2"/>
      <scheme val="minor"/>
    </font>
    <font>
      <b/>
      <sz val="9"/>
      <name val="Calibri"/>
      <family val="2"/>
    </font>
    <font>
      <b/>
      <sz val="10"/>
      <name val="Calibri"/>
      <family val="2"/>
    </font>
  </fonts>
  <fills count="13">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4"/>
      </patternFill>
    </fill>
    <fill>
      <patternFill patternType="solid">
        <fgColor theme="6"/>
      </patternFill>
    </fill>
    <fill>
      <patternFill patternType="solid">
        <fgColor rgb="FFCCCCFF"/>
        <bgColor rgb="FF000000"/>
      </patternFill>
    </fill>
    <fill>
      <patternFill patternType="solid">
        <fgColor theme="4" tint="0.59999389629810485"/>
        <bgColor indexed="65"/>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4"/>
        <bgColor indexed="64"/>
      </patternFill>
    </fill>
  </fills>
  <borders count="22">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17"/>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indexed="64"/>
      </left>
      <right/>
      <top/>
      <bottom style="thin">
        <color indexed="64"/>
      </bottom>
      <diagonal/>
    </border>
    <border>
      <left/>
      <right/>
      <top/>
      <bottom style="thin">
        <color indexed="17"/>
      </bottom>
      <diagonal/>
    </border>
    <border>
      <left/>
      <right style="thin">
        <color indexed="9"/>
      </right>
      <top/>
      <bottom style="thick">
        <color indexed="9"/>
      </bottom>
      <diagonal/>
    </border>
    <border>
      <left/>
      <right/>
      <top/>
      <bottom style="thick">
        <color indexed="9"/>
      </bottom>
      <diagonal/>
    </border>
    <border>
      <left/>
      <right style="thin">
        <color indexed="9"/>
      </right>
      <top style="thin">
        <color indexed="9"/>
      </top>
      <bottom/>
      <diagonal/>
    </border>
    <border>
      <left/>
      <right/>
      <top/>
      <bottom style="thin">
        <color indexed="9"/>
      </bottom>
      <diagonal/>
    </border>
    <border>
      <left/>
      <right style="thin">
        <color indexed="9"/>
      </right>
      <top/>
      <bottom/>
      <diagonal/>
    </border>
  </borders>
  <cellStyleXfs count="15">
    <xf numFmtId="0" fontId="0" fillId="0" borderId="0"/>
    <xf numFmtId="0" fontId="21"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1" fillId="0" borderId="0"/>
    <xf numFmtId="0" fontId="15" fillId="0" borderId="0"/>
    <xf numFmtId="9" fontId="14"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1" fillId="0" borderId="0"/>
    <xf numFmtId="9" fontId="1" fillId="0" borderId="0" applyFont="0" applyFill="0" applyBorder="0" applyAlignment="0" applyProtection="0"/>
    <xf numFmtId="0" fontId="21" fillId="7" borderId="0" applyNumberFormat="0" applyBorder="0" applyAlignment="0" applyProtection="0"/>
    <xf numFmtId="9" fontId="14" fillId="0" borderId="0" applyFont="0" applyFill="0" applyBorder="0" applyAlignment="0" applyProtection="0"/>
  </cellStyleXfs>
  <cellXfs count="240">
    <xf numFmtId="0" fontId="0" fillId="0" borderId="0" xfId="0"/>
    <xf numFmtId="0" fontId="2" fillId="0" borderId="0" xfId="6" applyFont="1"/>
    <xf numFmtId="0" fontId="2" fillId="0" borderId="0" xfId="6" applyFont="1" applyAlignment="1">
      <alignment horizontal="centerContinuous" vertical="center" wrapText="1"/>
    </xf>
    <xf numFmtId="0" fontId="2" fillId="0" borderId="0" xfId="6" applyFont="1" applyAlignment="1">
      <alignment horizontal="center"/>
    </xf>
    <xf numFmtId="0" fontId="3" fillId="0" borderId="0" xfId="6" applyFont="1" applyAlignment="1">
      <alignment horizontal="right"/>
    </xf>
    <xf numFmtId="0" fontId="4" fillId="0" borderId="0" xfId="6" applyFont="1" applyAlignment="1">
      <alignment horizontal="center"/>
    </xf>
    <xf numFmtId="0" fontId="5" fillId="0" borderId="0" xfId="0" applyFont="1"/>
    <xf numFmtId="0" fontId="6" fillId="0" borderId="0" xfId="6" applyFont="1" applyAlignment="1">
      <alignment horizontal="center" vertical="center" wrapText="1"/>
    </xf>
    <xf numFmtId="0" fontId="7" fillId="0" borderId="0" xfId="6" applyFont="1" applyAlignment="1">
      <alignment horizontal="center" vertical="center" wrapText="1"/>
    </xf>
    <xf numFmtId="0" fontId="8" fillId="0" borderId="0" xfId="6" applyFont="1" applyAlignment="1">
      <alignment horizontal="justify" vertical="center" wrapText="1"/>
    </xf>
    <xf numFmtId="0" fontId="2" fillId="0" borderId="0" xfId="6" applyFont="1" applyAlignment="1">
      <alignment vertical="center" wrapText="1"/>
    </xf>
    <xf numFmtId="0" fontId="9" fillId="0" borderId="1" xfId="6" applyFont="1" applyFill="1" applyBorder="1" applyAlignment="1">
      <alignment horizontal="center" vertical="center" wrapText="1"/>
    </xf>
    <xf numFmtId="0" fontId="9" fillId="0" borderId="2" xfId="6" applyFont="1" applyFill="1" applyBorder="1" applyAlignment="1">
      <alignment horizontal="center" vertical="center" wrapText="1"/>
    </xf>
    <xf numFmtId="0" fontId="2" fillId="0" borderId="0" xfId="6" applyFont="1" applyAlignment="1">
      <alignment vertical="center"/>
    </xf>
    <xf numFmtId="0" fontId="2" fillId="0" borderId="0" xfId="6" applyFont="1" applyAlignment="1">
      <alignment horizontal="center" vertical="center"/>
    </xf>
    <xf numFmtId="0" fontId="9" fillId="0" borderId="3" xfId="6" applyFont="1" applyFill="1" applyBorder="1" applyAlignment="1">
      <alignment horizontal="center" vertical="center"/>
    </xf>
    <xf numFmtId="0" fontId="1" fillId="0" borderId="0" xfId="6" applyAlignment="1">
      <alignment vertical="center"/>
    </xf>
    <xf numFmtId="0" fontId="9" fillId="2" borderId="4" xfId="6" applyFont="1" applyFill="1" applyBorder="1" applyAlignment="1">
      <alignment horizontal="center" vertical="center"/>
    </xf>
    <xf numFmtId="0" fontId="9" fillId="2" borderId="5" xfId="6" applyFont="1" applyFill="1" applyBorder="1" applyAlignment="1">
      <alignment horizontal="center" vertical="center"/>
    </xf>
    <xf numFmtId="0" fontId="2" fillId="0" borderId="5" xfId="6" applyFont="1" applyBorder="1" applyAlignment="1">
      <alignment horizontal="left" vertical="center" wrapText="1"/>
    </xf>
    <xf numFmtId="3" fontId="2" fillId="0" borderId="6" xfId="6" applyNumberFormat="1" applyFont="1" applyFill="1" applyBorder="1" applyAlignment="1">
      <alignment horizontal="center" vertical="center"/>
    </xf>
    <xf numFmtId="3" fontId="2" fillId="0" borderId="3" xfId="6" applyNumberFormat="1" applyFont="1" applyFill="1" applyBorder="1" applyAlignment="1">
      <alignment horizontal="center" vertical="center"/>
    </xf>
    <xf numFmtId="3" fontId="2" fillId="0" borderId="4" xfId="9" applyNumberFormat="1" applyFont="1" applyFill="1" applyBorder="1" applyAlignment="1">
      <alignment horizontal="center" vertical="center"/>
    </xf>
    <xf numFmtId="164" fontId="2" fillId="0" borderId="5" xfId="9" applyNumberFormat="1" applyFont="1" applyFill="1" applyBorder="1" applyAlignment="1">
      <alignment horizontal="center" vertical="center"/>
    </xf>
    <xf numFmtId="43" fontId="1" fillId="0" borderId="0" xfId="5" applyAlignment="1">
      <alignment vertical="center"/>
    </xf>
    <xf numFmtId="1" fontId="1" fillId="0" borderId="0" xfId="9" applyNumberFormat="1" applyAlignment="1">
      <alignment vertical="center"/>
    </xf>
    <xf numFmtId="0" fontId="9" fillId="2" borderId="5" xfId="6" applyFont="1" applyFill="1" applyBorder="1" applyAlignment="1">
      <alignment horizontal="left" vertical="center" wrapText="1"/>
    </xf>
    <xf numFmtId="165" fontId="9" fillId="2" borderId="5" xfId="6" applyNumberFormat="1" applyFont="1" applyFill="1" applyBorder="1" applyAlignment="1">
      <alignment horizontal="center" vertical="center"/>
    </xf>
    <xf numFmtId="165" fontId="9" fillId="2" borderId="6" xfId="6" applyNumberFormat="1" applyFont="1" applyFill="1" applyBorder="1" applyAlignment="1">
      <alignment horizontal="center" vertical="center"/>
    </xf>
    <xf numFmtId="165" fontId="9" fillId="0" borderId="3" xfId="6" applyNumberFormat="1" applyFont="1" applyFill="1" applyBorder="1" applyAlignment="1">
      <alignment horizontal="center" vertical="center"/>
    </xf>
    <xf numFmtId="165" fontId="1" fillId="0" borderId="0" xfId="6" applyNumberFormat="1" applyAlignment="1">
      <alignment vertical="center"/>
    </xf>
    <xf numFmtId="0" fontId="2" fillId="0" borderId="0" xfId="6" applyFont="1" applyFill="1" applyBorder="1" applyAlignment="1">
      <alignment vertical="top" wrapText="1"/>
    </xf>
    <xf numFmtId="0" fontId="10" fillId="0" borderId="0" xfId="6" applyFont="1" applyFill="1" applyBorder="1" applyAlignment="1">
      <alignment horizontal="center" vertical="center"/>
    </xf>
    <xf numFmtId="0" fontId="11" fillId="0" borderId="0" xfId="6" applyFont="1" applyBorder="1" applyAlignment="1">
      <alignment horizontal="center"/>
    </xf>
    <xf numFmtId="164" fontId="1" fillId="0" borderId="0" xfId="9" applyNumberFormat="1"/>
    <xf numFmtId="165" fontId="1" fillId="0" borderId="0" xfId="6" applyNumberFormat="1"/>
    <xf numFmtId="0" fontId="1" fillId="0" borderId="0" xfId="6"/>
    <xf numFmtId="0" fontId="8" fillId="0" borderId="0" xfId="6" applyFont="1" applyFill="1" applyBorder="1"/>
    <xf numFmtId="0" fontId="8" fillId="0" borderId="0" xfId="6" applyFont="1" applyFill="1" applyBorder="1" applyAlignment="1">
      <alignment horizontal="center" vertical="center"/>
    </xf>
    <xf numFmtId="3" fontId="1" fillId="0" borderId="0" xfId="6" applyNumberFormat="1"/>
    <xf numFmtId="0" fontId="2" fillId="0" borderId="0" xfId="6" applyFont="1" applyFill="1" applyBorder="1" applyAlignment="1">
      <alignment horizontal="left" vertical="center" wrapText="1"/>
    </xf>
    <xf numFmtId="165" fontId="1" fillId="0" borderId="0" xfId="6" applyNumberFormat="1" applyFill="1" applyBorder="1" applyAlignment="1">
      <alignment vertical="center"/>
    </xf>
    <xf numFmtId="0" fontId="1" fillId="0" borderId="0" xfId="6" applyFill="1" applyBorder="1" applyAlignment="1">
      <alignment vertical="center"/>
    </xf>
    <xf numFmtId="0" fontId="1" fillId="0" borderId="0" xfId="6" applyBorder="1" applyAlignment="1">
      <alignment vertical="top"/>
    </xf>
    <xf numFmtId="0" fontId="1" fillId="0" borderId="0" xfId="6" applyAlignment="1">
      <alignment horizontal="center" vertical="center"/>
    </xf>
    <xf numFmtId="0" fontId="8" fillId="0" borderId="5" xfId="6" applyFont="1" applyBorder="1" applyAlignment="1">
      <alignment horizontal="center" vertical="center" wrapText="1"/>
    </xf>
    <xf numFmtId="0" fontId="8" fillId="0" borderId="7" xfId="6" applyFont="1" applyBorder="1" applyAlignment="1">
      <alignment horizontal="center" vertical="center" wrapText="1"/>
    </xf>
    <xf numFmtId="0" fontId="8" fillId="0" borderId="5" xfId="6" applyFont="1" applyFill="1" applyBorder="1" applyAlignment="1">
      <alignment vertical="top"/>
    </xf>
    <xf numFmtId="0" fontId="8" fillId="0" borderId="3" xfId="6" applyFont="1" applyBorder="1" applyAlignment="1">
      <alignment horizontal="center" vertical="center" wrapText="1"/>
    </xf>
    <xf numFmtId="0" fontId="8" fillId="0" borderId="8" xfId="6" applyFont="1" applyBorder="1" applyAlignment="1">
      <alignment horizontal="center" vertical="center" wrapText="1"/>
    </xf>
    <xf numFmtId="165" fontId="8" fillId="0" borderId="5" xfId="6" applyNumberFormat="1" applyFont="1" applyFill="1" applyBorder="1" applyAlignment="1">
      <alignment vertical="top"/>
    </xf>
    <xf numFmtId="0" fontId="12" fillId="0" borderId="0" xfId="6" applyFont="1"/>
    <xf numFmtId="0" fontId="13" fillId="0" borderId="0" xfId="6" applyFont="1"/>
    <xf numFmtId="164" fontId="1" fillId="0" borderId="0" xfId="9" applyNumberFormat="1" applyAlignment="1">
      <alignment vertical="center"/>
    </xf>
    <xf numFmtId="9" fontId="14" fillId="0" borderId="0" xfId="8" applyNumberFormat="1" applyFont="1" applyAlignment="1">
      <alignment vertical="center"/>
    </xf>
    <xf numFmtId="0" fontId="2" fillId="0" borderId="0" xfId="6" applyFont="1" applyFill="1" applyBorder="1" applyAlignment="1">
      <alignment vertical="top"/>
    </xf>
    <xf numFmtId="0" fontId="1" fillId="0" borderId="0" xfId="6" applyAlignment="1">
      <alignment wrapText="1"/>
    </xf>
    <xf numFmtId="2" fontId="1" fillId="0" borderId="0" xfId="6" applyNumberFormat="1" applyAlignment="1">
      <alignment vertical="center"/>
    </xf>
    <xf numFmtId="3" fontId="1" fillId="0" borderId="0" xfId="9" applyNumberFormat="1" applyAlignment="1">
      <alignment vertical="center"/>
    </xf>
    <xf numFmtId="9" fontId="1" fillId="0" borderId="0" xfId="8" applyNumberFormat="1" applyFont="1" applyAlignment="1">
      <alignment vertical="center"/>
    </xf>
    <xf numFmtId="9" fontId="1" fillId="0" borderId="0" xfId="9" applyAlignment="1">
      <alignment vertical="center"/>
    </xf>
    <xf numFmtId="9" fontId="1" fillId="0" borderId="0" xfId="8" applyFont="1" applyAlignment="1">
      <alignment vertical="center"/>
    </xf>
    <xf numFmtId="3" fontId="1" fillId="0" borderId="0" xfId="6" applyNumberFormat="1" applyAlignment="1">
      <alignment vertical="center"/>
    </xf>
    <xf numFmtId="4" fontId="1" fillId="0" borderId="0" xfId="6" applyNumberFormat="1" applyAlignment="1">
      <alignment vertical="center"/>
    </xf>
    <xf numFmtId="9" fontId="1" fillId="0" borderId="0" xfId="9"/>
    <xf numFmtId="0" fontId="8" fillId="0" borderId="0" xfId="6" applyFont="1" applyBorder="1" applyAlignment="1">
      <alignment horizontal="center" vertical="center" wrapText="1"/>
    </xf>
    <xf numFmtId="0" fontId="8" fillId="0" borderId="0" xfId="6" applyFont="1" applyFill="1" applyBorder="1" applyAlignment="1">
      <alignment vertical="top"/>
    </xf>
    <xf numFmtId="0" fontId="19" fillId="6" borderId="11" xfId="2" applyFont="1" applyFill="1" applyBorder="1" applyAlignment="1">
      <alignment wrapText="1"/>
    </xf>
    <xf numFmtId="3" fontId="19" fillId="6" borderId="11" xfId="2" applyNumberFormat="1" applyFont="1" applyFill="1" applyBorder="1"/>
    <xf numFmtId="0" fontId="19" fillId="3" borderId="11" xfId="1" applyFont="1" applyBorder="1" applyAlignment="1">
      <alignment wrapText="1"/>
    </xf>
    <xf numFmtId="3" fontId="19" fillId="3" borderId="11" xfId="1" applyNumberFormat="1" applyFont="1" applyBorder="1"/>
    <xf numFmtId="0" fontId="2" fillId="0" borderId="0" xfId="11" applyFont="1"/>
    <xf numFmtId="0" fontId="2" fillId="0" borderId="0" xfId="11" applyFont="1" applyAlignment="1">
      <alignment horizontal="centerContinuous" vertical="center" wrapText="1"/>
    </xf>
    <xf numFmtId="0" fontId="2" fillId="0" borderId="0" xfId="11" applyFont="1" applyAlignment="1">
      <alignment horizontal="center"/>
    </xf>
    <xf numFmtId="0" fontId="7" fillId="0" borderId="0" xfId="11" applyFont="1" applyAlignment="1">
      <alignment horizontal="center" vertical="center" wrapText="1"/>
    </xf>
    <xf numFmtId="0" fontId="2" fillId="0" borderId="0" xfId="11" applyFont="1" applyAlignment="1">
      <alignment vertical="center" wrapText="1"/>
    </xf>
    <xf numFmtId="0" fontId="9" fillId="0" borderId="0" xfId="11" applyFont="1" applyFill="1" applyBorder="1" applyAlignment="1">
      <alignment horizontal="center" vertical="center" wrapText="1"/>
    </xf>
    <xf numFmtId="0" fontId="9" fillId="0" borderId="2" xfId="11" applyFont="1" applyFill="1" applyBorder="1" applyAlignment="1">
      <alignment horizontal="center" vertical="center" wrapText="1"/>
    </xf>
    <xf numFmtId="0" fontId="2" fillId="0" borderId="0" xfId="11" applyFont="1" applyAlignment="1">
      <alignment vertical="center"/>
    </xf>
    <xf numFmtId="0" fontId="2" fillId="0" borderId="0" xfId="11" applyFont="1" applyAlignment="1">
      <alignment horizontal="center" vertical="center"/>
    </xf>
    <xf numFmtId="3" fontId="2" fillId="0" borderId="0" xfId="11" applyNumberFormat="1" applyFont="1" applyAlignment="1">
      <alignment vertical="center"/>
    </xf>
    <xf numFmtId="0" fontId="1" fillId="0" borderId="0" xfId="11" applyAlignment="1">
      <alignment vertical="center"/>
    </xf>
    <xf numFmtId="3" fontId="2" fillId="0" borderId="5" xfId="11" applyNumberFormat="1" applyFont="1" applyFill="1" applyBorder="1" applyAlignment="1">
      <alignment horizontal="center" vertical="center"/>
    </xf>
    <xf numFmtId="3" fontId="2" fillId="0" borderId="5" xfId="12" applyNumberFormat="1" applyFont="1" applyFill="1" applyBorder="1" applyAlignment="1">
      <alignment horizontal="center" vertical="center"/>
    </xf>
    <xf numFmtId="164" fontId="2" fillId="0" borderId="5" xfId="12" applyNumberFormat="1" applyFont="1" applyFill="1" applyBorder="1" applyAlignment="1">
      <alignment horizontal="center" vertical="center"/>
    </xf>
    <xf numFmtId="165" fontId="1" fillId="0" borderId="0" xfId="11" applyNumberFormat="1" applyAlignment="1">
      <alignment vertical="center"/>
    </xf>
    <xf numFmtId="0" fontId="9" fillId="0" borderId="0" xfId="11" applyFont="1" applyFill="1" applyBorder="1" applyAlignment="1">
      <alignment horizontal="left" vertical="center" wrapText="1"/>
    </xf>
    <xf numFmtId="3" fontId="9" fillId="0" borderId="0" xfId="11" applyNumberFormat="1" applyFont="1" applyFill="1" applyBorder="1" applyAlignment="1">
      <alignment horizontal="center" vertical="center"/>
    </xf>
    <xf numFmtId="0" fontId="2" fillId="0" borderId="0" xfId="11" applyFont="1" applyFill="1" applyBorder="1" applyAlignment="1">
      <alignment vertical="top"/>
    </xf>
    <xf numFmtId="164" fontId="1" fillId="0" borderId="0" xfId="12" applyNumberFormat="1"/>
    <xf numFmtId="0" fontId="1" fillId="0" borderId="0" xfId="11"/>
    <xf numFmtId="0" fontId="8" fillId="0" borderId="0" xfId="11" applyFont="1" applyFill="1" applyBorder="1"/>
    <xf numFmtId="0" fontId="8" fillId="0" borderId="0" xfId="11" applyFont="1" applyFill="1" applyBorder="1" applyAlignment="1">
      <alignment horizontal="center" vertical="center"/>
    </xf>
    <xf numFmtId="0" fontId="11" fillId="0" borderId="0" xfId="11" applyFont="1" applyBorder="1" applyAlignment="1">
      <alignment horizontal="center"/>
    </xf>
    <xf numFmtId="3" fontId="1" fillId="0" borderId="0" xfId="11" applyNumberFormat="1"/>
    <xf numFmtId="0" fontId="2" fillId="0" borderId="0" xfId="11" applyFont="1" applyFill="1" applyBorder="1" applyAlignment="1">
      <alignment horizontal="left" vertical="center" wrapText="1"/>
    </xf>
    <xf numFmtId="165" fontId="1" fillId="0" borderId="0" xfId="11" applyNumberFormat="1" applyFill="1" applyBorder="1" applyAlignment="1">
      <alignment vertical="center"/>
    </xf>
    <xf numFmtId="0" fontId="1" fillId="0" borderId="0" xfId="11" applyFill="1" applyBorder="1" applyAlignment="1">
      <alignment vertical="center"/>
    </xf>
    <xf numFmtId="0" fontId="1" fillId="0" borderId="0" xfId="11" applyBorder="1" applyAlignment="1">
      <alignment vertical="top"/>
    </xf>
    <xf numFmtId="0" fontId="1" fillId="0" borderId="0" xfId="11" applyAlignment="1">
      <alignment horizontal="center" vertical="center"/>
    </xf>
    <xf numFmtId="0" fontId="12" fillId="0" borderId="0" xfId="11" applyFont="1"/>
    <xf numFmtId="0" fontId="13" fillId="0" borderId="0" xfId="11" applyFont="1"/>
    <xf numFmtId="0" fontId="2" fillId="0" borderId="1" xfId="11" applyFont="1" applyBorder="1" applyAlignment="1">
      <alignment vertical="center"/>
    </xf>
    <xf numFmtId="0" fontId="2" fillId="0" borderId="0" xfId="0" applyFont="1" applyAlignment="1" applyProtection="1">
      <protection locked="0"/>
    </xf>
    <xf numFmtId="0" fontId="24"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25" fillId="0" borderId="0" xfId="0" applyFont="1" applyAlignment="1" applyProtection="1">
      <alignment horizontal="left" vertical="center"/>
      <protection locked="0"/>
    </xf>
    <xf numFmtId="0" fontId="25" fillId="0" borderId="0" xfId="0" applyFont="1" applyAlignment="1" applyProtection="1">
      <alignment horizontal="left" vertical="center" wrapText="1"/>
      <protection locked="0"/>
    </xf>
    <xf numFmtId="0" fontId="26" fillId="0" borderId="0" xfId="0" applyFont="1" applyProtection="1"/>
    <xf numFmtId="0" fontId="27" fillId="8" borderId="6" xfId="0" applyFont="1" applyFill="1" applyBorder="1" applyAlignment="1" applyProtection="1">
      <alignment horizontal="left" vertical="top"/>
    </xf>
    <xf numFmtId="0" fontId="27" fillId="8" borderId="9" xfId="0" applyFont="1" applyFill="1" applyBorder="1" applyAlignment="1" applyProtection="1">
      <alignment horizontal="left" vertical="center"/>
    </xf>
    <xf numFmtId="0" fontId="27" fillId="8" borderId="9" xfId="0" applyFont="1" applyFill="1" applyBorder="1" applyAlignment="1" applyProtection="1">
      <alignment vertical="center"/>
    </xf>
    <xf numFmtId="0" fontId="26" fillId="0" borderId="0" xfId="0" applyFont="1" applyAlignment="1" applyProtection="1">
      <alignment horizontal="left" vertical="top" wrapText="1"/>
    </xf>
    <xf numFmtId="0" fontId="27" fillId="8" borderId="7" xfId="0" applyFont="1" applyFill="1" applyBorder="1" applyAlignment="1" applyProtection="1">
      <alignment horizontal="center" vertical="center" wrapText="1"/>
    </xf>
    <xf numFmtId="4" fontId="27" fillId="8" borderId="5" xfId="0" applyNumberFormat="1" applyFont="1" applyFill="1" applyBorder="1" applyAlignment="1" applyProtection="1">
      <alignment horizontal="center" vertical="center" wrapText="1"/>
    </xf>
    <xf numFmtId="0" fontId="24" fillId="0" borderId="1" xfId="0" applyFont="1" applyBorder="1" applyProtection="1">
      <protection locked="0"/>
    </xf>
    <xf numFmtId="0" fontId="27" fillId="8" borderId="6" xfId="0" applyFont="1" applyFill="1" applyBorder="1" applyAlignment="1" applyProtection="1">
      <alignment horizontal="centerContinuous" vertical="center"/>
    </xf>
    <xf numFmtId="0" fontId="26" fillId="8" borderId="9" xfId="0" applyFont="1" applyFill="1" applyBorder="1" applyAlignment="1" applyProtection="1">
      <alignment horizontal="centerContinuous" vertical="center"/>
    </xf>
    <xf numFmtId="0" fontId="26" fillId="8" borderId="4" xfId="0" applyFont="1" applyFill="1" applyBorder="1" applyAlignment="1" applyProtection="1">
      <alignment horizontal="centerContinuous" vertical="center"/>
    </xf>
    <xf numFmtId="0" fontId="26" fillId="8" borderId="6" xfId="0" applyFont="1" applyFill="1" applyBorder="1" applyAlignment="1" applyProtection="1">
      <alignment horizontal="center" vertical="center" wrapText="1"/>
    </xf>
    <xf numFmtId="0" fontId="26" fillId="8" borderId="15" xfId="0" applyFont="1" applyFill="1" applyBorder="1" applyAlignment="1" applyProtection="1">
      <alignment horizontal="center" vertical="center" wrapText="1"/>
    </xf>
    <xf numFmtId="0" fontId="10" fillId="0" borderId="5" xfId="0" applyFont="1" applyBorder="1" applyAlignment="1" applyProtection="1"/>
    <xf numFmtId="3" fontId="8" fillId="0" borderId="5" xfId="0" applyNumberFormat="1" applyFont="1" applyBorder="1" applyAlignment="1" applyProtection="1">
      <alignment horizontal="center" vertical="center"/>
    </xf>
    <xf numFmtId="4" fontId="8" fillId="0" borderId="5" xfId="0" applyNumberFormat="1" applyFont="1" applyBorder="1" applyAlignment="1" applyProtection="1">
      <alignment horizontal="center" vertical="center"/>
    </xf>
    <xf numFmtId="0" fontId="27" fillId="9" borderId="5" xfId="0" applyFont="1" applyFill="1" applyBorder="1" applyAlignment="1" applyProtection="1">
      <alignment horizontal="center" vertical="center" wrapText="1"/>
    </xf>
    <xf numFmtId="3" fontId="27" fillId="9" borderId="6" xfId="0" applyNumberFormat="1" applyFont="1" applyFill="1" applyBorder="1" applyAlignment="1" applyProtection="1">
      <alignment horizontal="center" vertical="center" wrapText="1"/>
    </xf>
    <xf numFmtId="4" fontId="8" fillId="10" borderId="5" xfId="0"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3" fontId="27" fillId="0" borderId="0" xfId="0" applyNumberFormat="1" applyFont="1" applyFill="1" applyBorder="1" applyAlignment="1" applyProtection="1">
      <alignment horizontal="center" vertical="center"/>
    </xf>
    <xf numFmtId="4" fontId="27" fillId="0" borderId="0" xfId="0" applyNumberFormat="1" applyFont="1" applyFill="1" applyBorder="1" applyAlignment="1" applyProtection="1">
      <alignment horizontal="center" vertical="center"/>
    </xf>
    <xf numFmtId="0" fontId="24" fillId="0" borderId="0" xfId="0" applyFont="1" applyAlignment="1" applyProtection="1">
      <alignment horizontal="left" vertical="top" wrapText="1"/>
      <protection locked="0"/>
    </xf>
    <xf numFmtId="0" fontId="0" fillId="0" borderId="16" xfId="0" applyBorder="1"/>
    <xf numFmtId="0" fontId="0" fillId="0" borderId="0" xfId="0" applyBorder="1"/>
    <xf numFmtId="0" fontId="31" fillId="0" borderId="0" xfId="0" applyFont="1" applyFill="1" applyBorder="1" applyAlignment="1">
      <alignment horizontal="center"/>
    </xf>
    <xf numFmtId="0" fontId="31" fillId="0" borderId="0" xfId="0" applyFont="1" applyFill="1" applyBorder="1"/>
    <xf numFmtId="166" fontId="31" fillId="0" borderId="0" xfId="0" applyNumberFormat="1" applyFont="1" applyFill="1" applyBorder="1" applyAlignment="1">
      <alignment horizontal="center"/>
    </xf>
    <xf numFmtId="0" fontId="9" fillId="11" borderId="5" xfId="11" applyFont="1" applyFill="1" applyBorder="1" applyAlignment="1">
      <alignment horizontal="left" vertical="center" wrapText="1"/>
    </xf>
    <xf numFmtId="0" fontId="9" fillId="11" borderId="5" xfId="11" applyFont="1" applyFill="1" applyBorder="1" applyAlignment="1">
      <alignment horizontal="center" vertical="center"/>
    </xf>
    <xf numFmtId="0" fontId="30" fillId="11" borderId="0"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9" fillId="0" borderId="19" xfId="0" applyFont="1" applyFill="1" applyBorder="1" applyAlignment="1">
      <alignment horizontal="center" vertical="center"/>
    </xf>
    <xf numFmtId="0" fontId="16" fillId="0" borderId="0" xfId="11" applyFont="1" applyBorder="1"/>
    <xf numFmtId="0" fontId="23" fillId="0" borderId="0" xfId="11" applyFont="1" applyBorder="1"/>
    <xf numFmtId="0" fontId="17" fillId="0" borderId="0" xfId="11" applyFont="1" applyBorder="1"/>
    <xf numFmtId="0" fontId="18" fillId="0" borderId="0" xfId="11" applyFont="1" applyBorder="1"/>
    <xf numFmtId="0" fontId="19" fillId="0" borderId="0" xfId="11" applyFont="1" applyBorder="1"/>
    <xf numFmtId="0" fontId="12" fillId="0" borderId="0" xfId="11" applyFont="1" applyBorder="1" applyAlignment="1">
      <alignment horizontal="center" vertical="center"/>
    </xf>
    <xf numFmtId="0" fontId="20" fillId="0" borderId="0" xfId="11" applyFont="1" applyBorder="1" applyAlignment="1">
      <alignment horizontal="center" vertical="center"/>
    </xf>
    <xf numFmtId="0" fontId="19" fillId="0" borderId="0" xfId="11" applyFont="1" applyBorder="1" applyAlignment="1">
      <alignment wrapText="1"/>
    </xf>
    <xf numFmtId="0" fontId="12" fillId="0" borderId="0" xfId="11" applyFont="1" applyBorder="1" applyAlignment="1">
      <alignment horizontal="left" wrapText="1"/>
    </xf>
    <xf numFmtId="0" fontId="12" fillId="0" borderId="0" xfId="11" applyFont="1" applyBorder="1" applyAlignment="1">
      <alignment wrapText="1"/>
    </xf>
    <xf numFmtId="0" fontId="12" fillId="0" borderId="0" xfId="11" applyFont="1" applyBorder="1" applyAlignment="1">
      <alignment vertical="center"/>
    </xf>
    <xf numFmtId="0" fontId="20" fillId="0" borderId="0" xfId="11" applyFont="1" applyBorder="1" applyAlignment="1">
      <alignment vertical="center"/>
    </xf>
    <xf numFmtId="166" fontId="19" fillId="0" borderId="0" xfId="11" applyNumberFormat="1" applyFont="1" applyBorder="1"/>
    <xf numFmtId="166" fontId="12" fillId="0" borderId="0" xfId="11" applyNumberFormat="1" applyFont="1" applyBorder="1" applyAlignment="1">
      <alignment vertical="center"/>
    </xf>
    <xf numFmtId="0" fontId="19" fillId="0" borderId="12" xfId="11" applyFont="1" applyBorder="1" applyAlignment="1"/>
    <xf numFmtId="2" fontId="24" fillId="0" borderId="0" xfId="0" applyNumberFormat="1" applyFont="1" applyProtection="1">
      <protection locked="0"/>
    </xf>
    <xf numFmtId="3" fontId="24" fillId="0" borderId="0" xfId="0" applyNumberFormat="1" applyFont="1" applyProtection="1">
      <protection locked="0"/>
    </xf>
    <xf numFmtId="4" fontId="24" fillId="0" borderId="0" xfId="0" applyNumberFormat="1" applyFont="1" applyProtection="1">
      <protection locked="0"/>
    </xf>
    <xf numFmtId="9" fontId="24" fillId="0" borderId="0" xfId="8" applyFont="1" applyProtection="1">
      <protection locked="0"/>
    </xf>
    <xf numFmtId="166" fontId="32" fillId="0" borderId="0" xfId="0" applyNumberFormat="1" applyFont="1" applyFill="1" applyAlignment="1">
      <alignment horizontal="center"/>
    </xf>
    <xf numFmtId="0" fontId="33" fillId="11" borderId="0" xfId="0" applyFont="1" applyFill="1" applyAlignment="1">
      <alignment horizontal="center" vertical="center" wrapText="1"/>
    </xf>
    <xf numFmtId="0" fontId="26" fillId="0" borderId="0" xfId="0" applyFont="1" applyAlignment="1">
      <alignment horizontal="center" wrapText="1"/>
    </xf>
    <xf numFmtId="0" fontId="29" fillId="0" borderId="19" xfId="0" applyNumberFormat="1" applyFont="1" applyFill="1" applyBorder="1" applyAlignment="1">
      <alignment horizontal="center" vertical="center" wrapText="1"/>
    </xf>
    <xf numFmtId="3" fontId="10" fillId="0" borderId="0" xfId="6" applyNumberFormat="1" applyFont="1" applyFill="1" applyBorder="1" applyAlignment="1">
      <alignment horizontal="center" vertical="center"/>
    </xf>
    <xf numFmtId="0" fontId="8" fillId="0" borderId="0" xfId="11" applyFont="1" applyAlignment="1">
      <alignment horizontal="justify" vertical="center" wrapText="1"/>
    </xf>
    <xf numFmtId="0" fontId="10" fillId="0" borderId="0" xfId="11" applyFont="1" applyFill="1" applyBorder="1" applyAlignment="1">
      <alignment horizontal="center" vertical="center"/>
    </xf>
    <xf numFmtId="0" fontId="6" fillId="0" borderId="0" xfId="11" applyFont="1" applyAlignment="1">
      <alignment horizontal="center" vertical="center" wrapText="1"/>
    </xf>
    <xf numFmtId="165" fontId="10" fillId="0" borderId="0" xfId="6" applyNumberFormat="1" applyFont="1" applyFill="1" applyBorder="1" applyAlignment="1">
      <alignment horizontal="center" vertical="center"/>
    </xf>
    <xf numFmtId="2" fontId="28" fillId="0" borderId="20" xfId="0" applyNumberFormat="1" applyFont="1" applyFill="1" applyBorder="1" applyAlignment="1">
      <alignment horizontal="center" vertical="center"/>
    </xf>
    <xf numFmtId="0" fontId="29" fillId="0" borderId="21" xfId="0" applyFont="1" applyFill="1" applyBorder="1" applyAlignment="1">
      <alignment horizontal="center" vertical="center"/>
    </xf>
    <xf numFmtId="2" fontId="28" fillId="0" borderId="0" xfId="0" applyNumberFormat="1" applyFont="1" applyFill="1" applyBorder="1" applyAlignment="1">
      <alignment horizontal="center" vertical="center"/>
    </xf>
    <xf numFmtId="0" fontId="8" fillId="0" borderId="7" xfId="6" applyFont="1" applyBorder="1" applyAlignment="1">
      <alignment horizontal="center" vertical="center" wrapText="1"/>
    </xf>
    <xf numFmtId="0" fontId="8" fillId="0" borderId="3" xfId="6" applyFont="1" applyBorder="1" applyAlignment="1">
      <alignment horizontal="center" vertical="center" wrapText="1"/>
    </xf>
    <xf numFmtId="0" fontId="8" fillId="0" borderId="8" xfId="6" applyFont="1" applyBorder="1" applyAlignment="1">
      <alignment horizontal="center" vertical="center" wrapText="1"/>
    </xf>
    <xf numFmtId="0" fontId="8" fillId="0" borderId="0" xfId="6" applyFont="1" applyAlignment="1">
      <alignment horizontal="justify" vertical="center" wrapText="1"/>
    </xf>
    <xf numFmtId="0" fontId="10" fillId="0" borderId="0" xfId="6" applyFont="1" applyFill="1" applyBorder="1" applyAlignment="1">
      <alignment horizontal="center" vertical="center"/>
    </xf>
    <xf numFmtId="0" fontId="8" fillId="0" borderId="5" xfId="6" applyFont="1" applyBorder="1" applyAlignment="1">
      <alignment horizontal="center" vertical="center" wrapText="1"/>
    </xf>
    <xf numFmtId="0" fontId="6" fillId="0" borderId="0" xfId="6" applyFont="1" applyAlignment="1">
      <alignment horizontal="center" vertical="center" wrapText="1"/>
    </xf>
    <xf numFmtId="0" fontId="35" fillId="0" borderId="0" xfId="0" applyFont="1" applyAlignment="1">
      <alignment horizontal="justify" vertical="center" readingOrder="1"/>
    </xf>
    <xf numFmtId="0" fontId="9" fillId="2" borderId="7" xfId="6" applyFont="1" applyFill="1" applyBorder="1" applyAlignment="1">
      <alignment horizontal="center" vertical="center"/>
    </xf>
    <xf numFmtId="0" fontId="9" fillId="2" borderId="8" xfId="6" applyFont="1" applyFill="1" applyBorder="1" applyAlignment="1">
      <alignment horizontal="center" vertical="center"/>
    </xf>
    <xf numFmtId="0" fontId="8" fillId="0" borderId="0" xfId="6" applyFont="1" applyAlignment="1">
      <alignment vertical="center" wrapText="1"/>
    </xf>
    <xf numFmtId="0" fontId="37" fillId="12" borderId="11" xfId="3" applyFont="1" applyFill="1" applyBorder="1" applyAlignment="1">
      <alignment horizontal="center" vertical="center" wrapText="1"/>
    </xf>
    <xf numFmtId="0" fontId="12" fillId="12" borderId="11" xfId="3" applyFont="1" applyFill="1" applyBorder="1" applyAlignment="1">
      <alignment horizontal="center" vertical="center" wrapText="1"/>
    </xf>
    <xf numFmtId="0" fontId="24" fillId="0" borderId="0" xfId="0" applyFont="1" applyAlignment="1">
      <alignment horizontal="justify" vertical="center"/>
    </xf>
    <xf numFmtId="4" fontId="12" fillId="3" borderId="11" xfId="1" applyNumberFormat="1" applyFont="1" applyBorder="1" applyAlignment="1">
      <alignment horizontal="center" vertical="center"/>
    </xf>
    <xf numFmtId="166" fontId="12" fillId="3" borderId="11" xfId="1" applyNumberFormat="1" applyFont="1" applyBorder="1" applyAlignment="1">
      <alignment horizontal="center" vertical="center"/>
    </xf>
    <xf numFmtId="166" fontId="12" fillId="6" borderId="11" xfId="2" applyNumberFormat="1" applyFont="1" applyFill="1" applyBorder="1" applyAlignment="1">
      <alignment horizontal="center" vertical="center"/>
    </xf>
    <xf numFmtId="166" fontId="12" fillId="6" borderId="11" xfId="2" applyNumberFormat="1" applyFont="1" applyFill="1" applyBorder="1" applyAlignment="1">
      <alignment vertical="center"/>
    </xf>
    <xf numFmtId="0" fontId="19" fillId="3" borderId="11" xfId="1" applyFont="1" applyBorder="1" applyAlignment="1">
      <alignment horizontal="center" vertical="center"/>
    </xf>
    <xf numFmtId="0" fontId="12" fillId="3" borderId="11" xfId="1" applyFont="1" applyBorder="1" applyAlignment="1">
      <alignment horizontal="left" vertical="center" wrapText="1"/>
    </xf>
    <xf numFmtId="3" fontId="20" fillId="3" borderId="11" xfId="1" applyNumberFormat="1" applyFont="1" applyBorder="1" applyAlignment="1">
      <alignment horizontal="center" vertical="center"/>
    </xf>
    <xf numFmtId="0" fontId="19" fillId="6" borderId="11" xfId="2" applyFont="1" applyFill="1" applyBorder="1" applyAlignment="1">
      <alignment horizontal="center" vertical="center"/>
    </xf>
    <xf numFmtId="0" fontId="19" fillId="6" borderId="11" xfId="2" applyFont="1" applyFill="1" applyBorder="1" applyAlignment="1">
      <alignment vertical="center"/>
    </xf>
    <xf numFmtId="0" fontId="12" fillId="6" borderId="11" xfId="2" applyFont="1" applyFill="1" applyBorder="1" applyAlignment="1">
      <alignment horizontal="left" vertical="center" wrapText="1"/>
    </xf>
    <xf numFmtId="0" fontId="12" fillId="6" borderId="11" xfId="2" applyFont="1" applyFill="1" applyBorder="1" applyAlignment="1">
      <alignment wrapText="1"/>
    </xf>
    <xf numFmtId="165" fontId="20" fillId="6" borderId="11" xfId="2" applyNumberFormat="1" applyFont="1" applyFill="1" applyBorder="1" applyAlignment="1">
      <alignment horizontal="center" vertical="center"/>
    </xf>
    <xf numFmtId="0" fontId="20" fillId="6" borderId="11" xfId="2" applyFont="1" applyFill="1" applyBorder="1" applyAlignment="1">
      <alignment vertical="center"/>
    </xf>
    <xf numFmtId="0" fontId="35" fillId="0" borderId="0" xfId="0" applyFont="1" applyAlignment="1">
      <alignment horizontal="left" vertical="center" readingOrder="1"/>
    </xf>
    <xf numFmtId="0" fontId="38" fillId="4" borderId="0" xfId="2" applyFont="1" applyBorder="1" applyAlignment="1">
      <alignment horizontal="center" vertical="center" wrapText="1"/>
    </xf>
    <xf numFmtId="0" fontId="38" fillId="4" borderId="0" xfId="2" applyFont="1" applyBorder="1" applyAlignment="1">
      <alignment horizontal="center" vertical="center"/>
    </xf>
    <xf numFmtId="0" fontId="37" fillId="12" borderId="13" xfId="3" applyFont="1" applyFill="1" applyBorder="1" applyAlignment="1">
      <alignment horizontal="center" vertical="center" wrapText="1"/>
    </xf>
    <xf numFmtId="0" fontId="37" fillId="12" borderId="14" xfId="3" applyFont="1" applyFill="1" applyBorder="1" applyAlignment="1">
      <alignment horizontal="center" vertical="center" wrapText="1"/>
    </xf>
    <xf numFmtId="3" fontId="12" fillId="6" borderId="11" xfId="2" applyNumberFormat="1" applyFont="1" applyFill="1" applyBorder="1" applyAlignment="1">
      <alignment horizontal="center" vertical="center"/>
    </xf>
    <xf numFmtId="3" fontId="12" fillId="6" borderId="11" xfId="2" applyNumberFormat="1" applyFont="1" applyFill="1" applyBorder="1" applyAlignment="1">
      <alignment vertical="center"/>
    </xf>
    <xf numFmtId="0" fontId="8" fillId="0" borderId="0" xfId="11" applyFont="1" applyAlignment="1">
      <alignment horizontal="justify" vertical="center" wrapText="1"/>
    </xf>
    <xf numFmtId="1" fontId="9" fillId="2" borderId="7" xfId="6" applyNumberFormat="1" applyFont="1" applyFill="1" applyBorder="1" applyAlignment="1">
      <alignment horizontal="center" vertical="center"/>
    </xf>
    <xf numFmtId="1" fontId="9" fillId="2" borderId="8" xfId="6" applyNumberFormat="1" applyFont="1" applyFill="1" applyBorder="1" applyAlignment="1">
      <alignment horizontal="center" vertical="center"/>
    </xf>
    <xf numFmtId="0" fontId="10" fillId="0" borderId="0" xfId="11" applyFont="1" applyFill="1" applyBorder="1" applyAlignment="1">
      <alignment horizontal="center" vertical="center"/>
    </xf>
    <xf numFmtId="0" fontId="36" fillId="0" borderId="0" xfId="3" applyFont="1" applyFill="1" applyBorder="1" applyAlignment="1">
      <alignment horizontal="center" vertical="center"/>
    </xf>
    <xf numFmtId="0" fontId="6" fillId="0" borderId="0" xfId="11" applyFont="1" applyAlignment="1">
      <alignment horizontal="center" vertical="center" wrapText="1"/>
    </xf>
    <xf numFmtId="0" fontId="9" fillId="0" borderId="6" xfId="11" applyFont="1" applyFill="1" applyBorder="1" applyAlignment="1">
      <alignment horizontal="center" vertical="center" wrapText="1"/>
    </xf>
    <xf numFmtId="0" fontId="9" fillId="0" borderId="9" xfId="11" applyFont="1" applyFill="1" applyBorder="1" applyAlignment="1">
      <alignment horizontal="center" vertical="center" wrapText="1"/>
    </xf>
    <xf numFmtId="0" fontId="9" fillId="0" borderId="4" xfId="11" applyFont="1" applyFill="1" applyBorder="1" applyAlignment="1">
      <alignment horizontal="center" vertical="center" wrapText="1"/>
    </xf>
    <xf numFmtId="0" fontId="9" fillId="11" borderId="6" xfId="11" applyFont="1" applyFill="1" applyBorder="1" applyAlignment="1">
      <alignment horizontal="center" vertical="center" wrapText="1"/>
    </xf>
    <xf numFmtId="0" fontId="9" fillId="11" borderId="4" xfId="11" applyFont="1" applyFill="1" applyBorder="1" applyAlignment="1">
      <alignment horizontal="center" vertical="center" wrapText="1"/>
    </xf>
    <xf numFmtId="0" fontId="22" fillId="5" borderId="0" xfId="3" applyBorder="1" applyAlignment="1">
      <alignment horizontal="center" vertical="center"/>
    </xf>
    <xf numFmtId="0" fontId="34" fillId="0" borderId="0" xfId="0" applyFont="1" applyAlignment="1">
      <alignment horizontal="left" vertical="top" wrapText="1"/>
    </xf>
    <xf numFmtId="0" fontId="27" fillId="8" borderId="7" xfId="0" applyFont="1" applyFill="1" applyBorder="1" applyAlignment="1" applyProtection="1">
      <alignment horizontal="center" vertical="center" wrapText="1"/>
    </xf>
    <xf numFmtId="0" fontId="27" fillId="8" borderId="8" xfId="0" applyFont="1" applyFill="1" applyBorder="1" applyAlignment="1" applyProtection="1">
      <alignment horizontal="center" vertical="center" wrapText="1"/>
    </xf>
    <xf numFmtId="0" fontId="21" fillId="7" borderId="0" xfId="13" applyAlignment="1" applyProtection="1">
      <alignment horizontal="left" vertical="top" wrapText="1"/>
    </xf>
    <xf numFmtId="0" fontId="8" fillId="0" borderId="7" xfId="6" applyFont="1" applyBorder="1" applyAlignment="1">
      <alignment horizontal="center" vertical="center" wrapText="1"/>
    </xf>
    <xf numFmtId="0" fontId="8" fillId="0" borderId="3" xfId="6" applyFont="1" applyBorder="1" applyAlignment="1">
      <alignment horizontal="center" vertical="center" wrapText="1"/>
    </xf>
    <xf numFmtId="0" fontId="8" fillId="0" borderId="8" xfId="6" applyFont="1" applyBorder="1" applyAlignment="1">
      <alignment horizontal="center" vertical="center" wrapText="1"/>
    </xf>
    <xf numFmtId="0" fontId="8" fillId="0" borderId="0" xfId="6" applyFont="1" applyAlignment="1">
      <alignment horizontal="justify" vertical="center" wrapText="1"/>
    </xf>
    <xf numFmtId="165" fontId="9" fillId="2" borderId="9" xfId="9" applyNumberFormat="1" applyFont="1" applyFill="1" applyBorder="1" applyAlignment="1">
      <alignment horizontal="center" vertical="center"/>
    </xf>
    <xf numFmtId="165" fontId="9" fillId="2" borderId="4" xfId="9" applyNumberFormat="1" applyFont="1" applyFill="1" applyBorder="1" applyAlignment="1">
      <alignment horizontal="center" vertical="center"/>
    </xf>
    <xf numFmtId="0" fontId="10" fillId="0" borderId="0" xfId="6" applyFont="1" applyFill="1" applyBorder="1" applyAlignment="1">
      <alignment horizontal="center" vertical="center"/>
    </xf>
    <xf numFmtId="0" fontId="8" fillId="0" borderId="5" xfId="6" applyFont="1" applyBorder="1" applyAlignment="1">
      <alignment horizontal="center" vertical="center" wrapText="1"/>
    </xf>
    <xf numFmtId="0" fontId="3" fillId="0" borderId="0" xfId="6" applyFont="1" applyAlignment="1">
      <alignment horizontal="right"/>
    </xf>
    <xf numFmtId="0" fontId="36" fillId="0" borderId="10" xfId="3" applyFont="1" applyFill="1" applyBorder="1" applyAlignment="1">
      <alignment horizontal="center" vertical="center"/>
    </xf>
    <xf numFmtId="0" fontId="9" fillId="0" borderId="6" xfId="6" applyFont="1" applyFill="1" applyBorder="1" applyAlignment="1">
      <alignment horizontal="center" vertical="center" wrapText="1"/>
    </xf>
    <xf numFmtId="0" fontId="9" fillId="0" borderId="9" xfId="6" applyFont="1" applyFill="1" applyBorder="1" applyAlignment="1">
      <alignment horizontal="center" vertical="center" wrapText="1"/>
    </xf>
    <xf numFmtId="0" fontId="9" fillId="2" borderId="6" xfId="6" applyFont="1" applyFill="1" applyBorder="1" applyAlignment="1">
      <alignment horizontal="center" vertical="center" wrapText="1"/>
    </xf>
    <xf numFmtId="0" fontId="9" fillId="2" borderId="4" xfId="6" applyFont="1" applyFill="1" applyBorder="1" applyAlignment="1">
      <alignment horizontal="center" vertical="center" wrapText="1"/>
    </xf>
    <xf numFmtId="0" fontId="9" fillId="2" borderId="7" xfId="6" applyFont="1" applyFill="1" applyBorder="1" applyAlignment="1">
      <alignment horizontal="center" vertical="center"/>
    </xf>
    <xf numFmtId="0" fontId="9" fillId="2" borderId="8" xfId="6" applyFont="1" applyFill="1" applyBorder="1" applyAlignment="1">
      <alignment horizontal="center" vertical="center"/>
    </xf>
  </cellXfs>
  <cellStyles count="15">
    <cellStyle name="20% - Énfasis1" xfId="1" builtinId="30"/>
    <cellStyle name="40% - Énfasis1" xfId="13" builtinId="31"/>
    <cellStyle name="Énfasis1" xfId="2" builtinId="29"/>
    <cellStyle name="Énfasis3" xfId="3" builtinId="37"/>
    <cellStyle name="Millares 2" xfId="4"/>
    <cellStyle name="Millares_INDICADORES_2006_fin" xfId="5"/>
    <cellStyle name="Normal" xfId="0" builtinId="0"/>
    <cellStyle name="Normal 2" xfId="6"/>
    <cellStyle name="Normal 3" xfId="7"/>
    <cellStyle name="Normal 3 2" xfId="11"/>
    <cellStyle name="Porcentaje" xfId="8" builtinId="5"/>
    <cellStyle name="Porcentual 2" xfId="9"/>
    <cellStyle name="Porcentual 3" xfId="10"/>
    <cellStyle name="Porcentual 3 2" xfId="12"/>
    <cellStyle name="Porcentual 4" xfId="14"/>
  </cellStyles>
  <dxfs count="1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strike val="0"/>
        <condense val="0"/>
        <extend val="0"/>
        <outline val="0"/>
        <shadow val="0"/>
        <u val="none"/>
        <vertAlign val="baseline"/>
        <sz val="8"/>
        <color indexed="8"/>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left/>
        <right/>
        <top/>
        <bottom style="thin">
          <color indexed="9"/>
        </bottom>
        <vertical/>
        <horizontal/>
      </border>
    </dxf>
    <dxf>
      <border outline="0">
        <bottom style="thin">
          <color indexed="9"/>
        </bottom>
      </border>
    </dxf>
    <dxf>
      <border outline="0">
        <bottom style="thick">
          <color indexed="9"/>
        </bottom>
      </border>
    </dxf>
    <dxf>
      <font>
        <b/>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9"/>
        </left>
        <right style="thin">
          <color indexed="9"/>
        </right>
        <top/>
        <bottom/>
      </border>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6"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solid">
          <fgColor indexed="64"/>
          <bgColor theme="8" tint="0.39997558519241921"/>
        </patternFill>
      </fill>
      <alignment horizontal="center" vertical="center"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9997111366771"/>
          <c:y val="0.14511358493981355"/>
          <c:w val="0.80512533763099481"/>
          <c:h val="0.62051562602640742"/>
        </c:manualLayout>
      </c:layout>
      <c:barChart>
        <c:barDir val="col"/>
        <c:grouping val="clustered"/>
        <c:varyColors val="1"/>
        <c:ser>
          <c:idx val="0"/>
          <c:order val="0"/>
          <c:tx>
            <c:strRef>
              <c:f>'CAP-I'!$A$12</c:f>
              <c:strCache>
                <c:ptCount val="1"/>
                <c:pt idx="0">
                  <c:v>Personas Capacitadas</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cat>
            <c:strRef>
              <c:f>'CAP-I'!$B$10:$F$11</c:f>
              <c:strCache>
                <c:ptCount val="5"/>
                <c:pt idx="0">
                  <c:v>2008</c:v>
                </c:pt>
                <c:pt idx="1">
                  <c:v>2009</c:v>
                </c:pt>
                <c:pt idx="2">
                  <c:v>2010</c:v>
                </c:pt>
                <c:pt idx="3">
                  <c:v>2011</c:v>
                </c:pt>
                <c:pt idx="4">
                  <c:v>2012*</c:v>
                </c:pt>
              </c:strCache>
            </c:strRef>
          </c:cat>
          <c:val>
            <c:numRef>
              <c:f>'CAP-I'!$B$12:$F$12</c:f>
              <c:numCache>
                <c:formatCode>#,##0</c:formatCode>
                <c:ptCount val="5"/>
                <c:pt idx="0">
                  <c:v>73862</c:v>
                </c:pt>
                <c:pt idx="1">
                  <c:v>67438</c:v>
                </c:pt>
                <c:pt idx="2">
                  <c:v>74265</c:v>
                </c:pt>
                <c:pt idx="3">
                  <c:v>68098</c:v>
                </c:pt>
                <c:pt idx="4">
                  <c:v>126329</c:v>
                </c:pt>
              </c:numCache>
            </c:numRef>
          </c:val>
        </c:ser>
        <c:dLbls>
          <c:showLegendKey val="0"/>
          <c:showVal val="0"/>
          <c:showCatName val="0"/>
          <c:showSerName val="0"/>
          <c:showPercent val="0"/>
          <c:showBubbleSize val="0"/>
        </c:dLbls>
        <c:gapWidth val="92"/>
        <c:overlap val="-32"/>
        <c:axId val="33116992"/>
        <c:axId val="33117552"/>
      </c:barChart>
      <c:catAx>
        <c:axId val="33116992"/>
        <c:scaling>
          <c:orientation val="minMax"/>
        </c:scaling>
        <c:delete val="0"/>
        <c:axPos val="b"/>
        <c:numFmt formatCode="General" sourceLinked="1"/>
        <c:majorTickMark val="none"/>
        <c:minorTickMark val="none"/>
        <c:tickLblPos val="nextTo"/>
        <c:txPr>
          <a:bodyPr rot="0" vert="horz"/>
          <a:lstStyle/>
          <a:p>
            <a:pPr>
              <a:defRPr sz="900" b="1"/>
            </a:pPr>
            <a:endParaRPr lang="es-MX"/>
          </a:p>
        </c:txPr>
        <c:crossAx val="33117552"/>
        <c:crosses val="autoZero"/>
        <c:auto val="1"/>
        <c:lblAlgn val="ctr"/>
        <c:lblOffset val="100"/>
        <c:tickLblSkip val="1"/>
        <c:tickMarkSkip val="1"/>
        <c:noMultiLvlLbl val="0"/>
      </c:catAx>
      <c:valAx>
        <c:axId val="33117552"/>
        <c:scaling>
          <c:orientation val="minMax"/>
        </c:scaling>
        <c:delete val="0"/>
        <c:axPos val="l"/>
        <c:numFmt formatCode="#,##0" sourceLinked="1"/>
        <c:majorTickMark val="none"/>
        <c:minorTickMark val="none"/>
        <c:tickLblPos val="nextTo"/>
        <c:txPr>
          <a:bodyPr rot="0" vert="horz"/>
          <a:lstStyle/>
          <a:p>
            <a:pPr>
              <a:defRPr sz="900" b="1"/>
            </a:pPr>
            <a:endParaRPr lang="es-MX"/>
          </a:p>
        </c:txPr>
        <c:crossAx val="33116992"/>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696883852691415"/>
          <c:y val="0.28523536669490401"/>
          <c:w val="0.68838526912181308"/>
          <c:h val="0.58389357417545051"/>
        </c:manualLayout>
      </c:layout>
      <c:barChart>
        <c:barDir val="col"/>
        <c:grouping val="clustered"/>
        <c:varyColors val="0"/>
        <c:ser>
          <c:idx val="0"/>
          <c:order val="0"/>
          <c:tx>
            <c:strRef>
              <c:f>CAIP!$A$14</c:f>
              <c:strCache>
                <c:ptCount val="1"/>
                <c:pt idx="0">
                  <c:v>Ingresos propios programados</c:v>
                </c:pt>
              </c:strCache>
            </c:strRef>
          </c:tx>
          <c:invertIfNegative val="0"/>
          <c:cat>
            <c:strRef>
              <c:f>CAIP!$B$11:$F$12</c:f>
              <c:strCache>
                <c:ptCount val="5"/>
                <c:pt idx="0">
                  <c:v>2008</c:v>
                </c:pt>
                <c:pt idx="1">
                  <c:v>2009</c:v>
                </c:pt>
                <c:pt idx="2">
                  <c:v>2010</c:v>
                </c:pt>
                <c:pt idx="3">
                  <c:v>2011</c:v>
                </c:pt>
                <c:pt idx="4">
                  <c:v>2012</c:v>
                </c:pt>
              </c:strCache>
            </c:strRef>
          </c:cat>
          <c:val>
            <c:numRef>
              <c:f>CAIP!$B$14:$F$14</c:f>
              <c:numCache>
                <c:formatCode>#,##0</c:formatCode>
                <c:ptCount val="5"/>
                <c:pt idx="0">
                  <c:v>41871</c:v>
                </c:pt>
                <c:pt idx="1">
                  <c:v>52600</c:v>
                </c:pt>
                <c:pt idx="2">
                  <c:v>84600</c:v>
                </c:pt>
                <c:pt idx="3">
                  <c:v>67737</c:v>
                </c:pt>
                <c:pt idx="4">
                  <c:v>86014.6</c:v>
                </c:pt>
              </c:numCache>
            </c:numRef>
          </c:val>
        </c:ser>
        <c:ser>
          <c:idx val="1"/>
          <c:order val="1"/>
          <c:tx>
            <c:strRef>
              <c:f>CAIP!$A$13</c:f>
              <c:strCache>
                <c:ptCount val="1"/>
                <c:pt idx="0">
                  <c:v>Ingresos propios captados </c:v>
                </c:pt>
              </c:strCache>
            </c:strRef>
          </c:tx>
          <c:invertIfNegative val="0"/>
          <c:cat>
            <c:strRef>
              <c:f>CAIP!$B$11:$F$12</c:f>
              <c:strCache>
                <c:ptCount val="5"/>
                <c:pt idx="0">
                  <c:v>2008</c:v>
                </c:pt>
                <c:pt idx="1">
                  <c:v>2009</c:v>
                </c:pt>
                <c:pt idx="2">
                  <c:v>2010</c:v>
                </c:pt>
                <c:pt idx="3">
                  <c:v>2011</c:v>
                </c:pt>
                <c:pt idx="4">
                  <c:v>2012</c:v>
                </c:pt>
              </c:strCache>
            </c:strRef>
          </c:cat>
          <c:val>
            <c:numRef>
              <c:f>CAIP!$B$13:$F$13</c:f>
              <c:numCache>
                <c:formatCode>#,##0</c:formatCode>
                <c:ptCount val="5"/>
                <c:pt idx="0">
                  <c:v>49237</c:v>
                </c:pt>
                <c:pt idx="1">
                  <c:v>49651</c:v>
                </c:pt>
                <c:pt idx="2">
                  <c:v>87525</c:v>
                </c:pt>
                <c:pt idx="3">
                  <c:v>43352</c:v>
                </c:pt>
                <c:pt idx="4">
                  <c:v>55717.432999999997</c:v>
                </c:pt>
              </c:numCache>
            </c:numRef>
          </c:val>
        </c:ser>
        <c:dLbls>
          <c:showLegendKey val="0"/>
          <c:showVal val="0"/>
          <c:showCatName val="0"/>
          <c:showSerName val="0"/>
          <c:showPercent val="0"/>
          <c:showBubbleSize val="0"/>
        </c:dLbls>
        <c:gapWidth val="150"/>
        <c:overlap val="-10"/>
        <c:axId val="211179424"/>
        <c:axId val="211179984"/>
      </c:barChart>
      <c:lineChart>
        <c:grouping val="stacked"/>
        <c:varyColors val="0"/>
        <c:ser>
          <c:idx val="2"/>
          <c:order val="2"/>
          <c:tx>
            <c:strRef>
              <c:f>CAIP!$A$15</c:f>
              <c:strCache>
                <c:ptCount val="1"/>
                <c:pt idx="0">
                  <c:v>Captación de Ingresos propios</c:v>
                </c:pt>
              </c:strCache>
            </c:strRef>
          </c:tx>
          <c:spPr>
            <a:ln w="25400"/>
          </c:spPr>
          <c:cat>
            <c:numRef>
              <c:f>CAIP!$B$12:$F$12</c:f>
              <c:numCache>
                <c:formatCode>General</c:formatCode>
                <c:ptCount val="5"/>
              </c:numCache>
            </c:numRef>
          </c:cat>
          <c:val>
            <c:numRef>
              <c:f>CAIP!$B$15:$F$15</c:f>
              <c:numCache>
                <c:formatCode>0.0</c:formatCode>
                <c:ptCount val="5"/>
                <c:pt idx="0">
                  <c:v>117.59212820329105</c:v>
                </c:pt>
                <c:pt idx="1">
                  <c:v>94.393536121673009</c:v>
                </c:pt>
                <c:pt idx="2">
                  <c:v>103.45744680851064</c:v>
                </c:pt>
                <c:pt idx="3">
                  <c:v>64.000472415371206</c:v>
                </c:pt>
                <c:pt idx="4">
                  <c:v>64.776715813361903</c:v>
                </c:pt>
              </c:numCache>
            </c:numRef>
          </c:val>
          <c:smooth val="0"/>
        </c:ser>
        <c:dLbls>
          <c:showLegendKey val="0"/>
          <c:showVal val="0"/>
          <c:showCatName val="0"/>
          <c:showSerName val="0"/>
          <c:showPercent val="0"/>
          <c:showBubbleSize val="0"/>
        </c:dLbls>
        <c:marker val="1"/>
        <c:smooth val="0"/>
        <c:axId val="211180544"/>
        <c:axId val="211181104"/>
      </c:lineChart>
      <c:catAx>
        <c:axId val="211179424"/>
        <c:scaling>
          <c:orientation val="minMax"/>
        </c:scaling>
        <c:delete val="0"/>
        <c:axPos val="b"/>
        <c:numFmt formatCode="General"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11179984"/>
        <c:crosses val="autoZero"/>
        <c:auto val="1"/>
        <c:lblAlgn val="ctr"/>
        <c:lblOffset val="100"/>
        <c:tickLblSkip val="1"/>
        <c:tickMarkSkip val="1"/>
        <c:noMultiLvlLbl val="0"/>
      </c:catAx>
      <c:valAx>
        <c:axId val="211179984"/>
        <c:scaling>
          <c:orientation val="minMax"/>
        </c:scaling>
        <c:delete val="0"/>
        <c:axPos val="l"/>
        <c:numFmt formatCode="#,##0"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11179424"/>
        <c:crosses val="autoZero"/>
        <c:crossBetween val="between"/>
      </c:valAx>
      <c:catAx>
        <c:axId val="211180544"/>
        <c:scaling>
          <c:orientation val="minMax"/>
        </c:scaling>
        <c:delete val="1"/>
        <c:axPos val="b"/>
        <c:numFmt formatCode="General" sourceLinked="1"/>
        <c:majorTickMark val="out"/>
        <c:minorTickMark val="none"/>
        <c:tickLblPos val="none"/>
        <c:crossAx val="211181104"/>
        <c:crosses val="autoZero"/>
        <c:auto val="1"/>
        <c:lblAlgn val="ctr"/>
        <c:lblOffset val="100"/>
        <c:noMultiLvlLbl val="0"/>
      </c:catAx>
      <c:valAx>
        <c:axId val="211181104"/>
        <c:scaling>
          <c:orientation val="minMax"/>
        </c:scaling>
        <c:delete val="0"/>
        <c:axPos val="r"/>
        <c:numFmt formatCode="0" sourceLinked="0"/>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11180544"/>
        <c:crosses val="max"/>
        <c:crossBetween val="between"/>
      </c:valAx>
    </c:plotArea>
    <c:legend>
      <c:legendPos val="r"/>
      <c:layout>
        <c:manualLayout>
          <c:xMode val="edge"/>
          <c:yMode val="edge"/>
          <c:x val="1.4164305949008507E-2"/>
          <c:y val="5.3691275167785227E-2"/>
          <c:w val="0.68838526912181297"/>
          <c:h val="0.18791981539220406"/>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355" r="0.75000000000000355" t="1" header="0" footer="0"/>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80453257790487"/>
          <c:y val="0.28187965649849339"/>
          <c:w val="0.71954674220963177"/>
          <c:h val="0.58724928437186119"/>
        </c:manualLayout>
      </c:layout>
      <c:barChart>
        <c:barDir val="col"/>
        <c:grouping val="clustered"/>
        <c:varyColors val="0"/>
        <c:ser>
          <c:idx val="0"/>
          <c:order val="0"/>
          <c:tx>
            <c:strRef>
              <c:f>CNPR!$A$14</c:f>
              <c:strCache>
                <c:ptCount val="1"/>
                <c:pt idx="0">
                  <c:v>Presupuesto autorizado de partidas sujetas a restricción</c:v>
                </c:pt>
              </c:strCache>
            </c:strRef>
          </c:tx>
          <c:invertIfNegative val="0"/>
          <c:cat>
            <c:strRef>
              <c:f>CNPR!$B$11:$F$12</c:f>
              <c:strCache>
                <c:ptCount val="5"/>
                <c:pt idx="0">
                  <c:v>2008</c:v>
                </c:pt>
                <c:pt idx="1">
                  <c:v>2009</c:v>
                </c:pt>
                <c:pt idx="2">
                  <c:v>2010</c:v>
                </c:pt>
                <c:pt idx="3">
                  <c:v>2011</c:v>
                </c:pt>
                <c:pt idx="4">
                  <c:v>2012</c:v>
                </c:pt>
              </c:strCache>
            </c:strRef>
          </c:cat>
          <c:val>
            <c:numRef>
              <c:f>CNPR!$B$14:$F$14</c:f>
              <c:numCache>
                <c:formatCode>#,##0</c:formatCode>
                <c:ptCount val="5"/>
                <c:pt idx="0">
                  <c:v>491777</c:v>
                </c:pt>
                <c:pt idx="1">
                  <c:v>575170</c:v>
                </c:pt>
                <c:pt idx="2">
                  <c:v>599924</c:v>
                </c:pt>
                <c:pt idx="3">
                  <c:v>614651</c:v>
                </c:pt>
                <c:pt idx="4">
                  <c:v>720679.2</c:v>
                </c:pt>
              </c:numCache>
            </c:numRef>
          </c:val>
        </c:ser>
        <c:ser>
          <c:idx val="1"/>
          <c:order val="1"/>
          <c:tx>
            <c:strRef>
              <c:f>CNPR!$A$13</c:f>
              <c:strCache>
                <c:ptCount val="1"/>
                <c:pt idx="0">
                  <c:v>Presupuesto ejercido de partidas sujetas a restricción </c:v>
                </c:pt>
              </c:strCache>
            </c:strRef>
          </c:tx>
          <c:invertIfNegative val="0"/>
          <c:cat>
            <c:strRef>
              <c:f>CNPR!$B$11:$F$12</c:f>
              <c:strCache>
                <c:ptCount val="5"/>
                <c:pt idx="0">
                  <c:v>2008</c:v>
                </c:pt>
                <c:pt idx="1">
                  <c:v>2009</c:v>
                </c:pt>
                <c:pt idx="2">
                  <c:v>2010</c:v>
                </c:pt>
                <c:pt idx="3">
                  <c:v>2011</c:v>
                </c:pt>
                <c:pt idx="4">
                  <c:v>2012</c:v>
                </c:pt>
              </c:strCache>
            </c:strRef>
          </c:cat>
          <c:val>
            <c:numRef>
              <c:f>CNPR!$B$13:$F$13</c:f>
              <c:numCache>
                <c:formatCode>#,##0</c:formatCode>
                <c:ptCount val="5"/>
                <c:pt idx="0">
                  <c:v>490288</c:v>
                </c:pt>
                <c:pt idx="1">
                  <c:v>531486</c:v>
                </c:pt>
                <c:pt idx="2">
                  <c:v>518241</c:v>
                </c:pt>
                <c:pt idx="3">
                  <c:v>560225</c:v>
                </c:pt>
                <c:pt idx="4">
                  <c:v>621909.5</c:v>
                </c:pt>
              </c:numCache>
            </c:numRef>
          </c:val>
        </c:ser>
        <c:dLbls>
          <c:showLegendKey val="0"/>
          <c:showVal val="0"/>
          <c:showCatName val="0"/>
          <c:showSerName val="0"/>
          <c:showPercent val="0"/>
          <c:showBubbleSize val="0"/>
        </c:dLbls>
        <c:gapWidth val="150"/>
        <c:overlap val="-10"/>
        <c:axId val="211186144"/>
        <c:axId val="211185584"/>
      </c:barChart>
      <c:lineChart>
        <c:grouping val="stacked"/>
        <c:varyColors val="0"/>
        <c:ser>
          <c:idx val="2"/>
          <c:order val="2"/>
          <c:tx>
            <c:strRef>
              <c:f>CNPR!$A$15</c:f>
              <c:strCache>
                <c:ptCount val="1"/>
                <c:pt idx="0">
                  <c:v>Índice de evolución del presupuesto  ejercido de partidas sujetas a restricción (%)</c:v>
                </c:pt>
              </c:strCache>
            </c:strRef>
          </c:tx>
          <c:spPr>
            <a:ln w="25400"/>
          </c:spPr>
          <c:cat>
            <c:numRef>
              <c:f>CNPR!$B$12:$F$12</c:f>
              <c:numCache>
                <c:formatCode>General</c:formatCode>
                <c:ptCount val="5"/>
              </c:numCache>
            </c:numRef>
          </c:cat>
          <c:val>
            <c:numRef>
              <c:f>CNPR!$B$15:$F$15</c:f>
              <c:numCache>
                <c:formatCode>0.0</c:formatCode>
                <c:ptCount val="5"/>
                <c:pt idx="0">
                  <c:v>99.697220488148091</c:v>
                </c:pt>
                <c:pt idx="1">
                  <c:v>92.405028078655008</c:v>
                </c:pt>
                <c:pt idx="2">
                  <c:v>86.384442029323722</c:v>
                </c:pt>
                <c:pt idx="3">
                  <c:v>91.145218994193456</c:v>
                </c:pt>
                <c:pt idx="4">
                  <c:v>86.29491457502867</c:v>
                </c:pt>
              </c:numCache>
            </c:numRef>
          </c:val>
          <c:smooth val="0"/>
        </c:ser>
        <c:dLbls>
          <c:showLegendKey val="0"/>
          <c:showVal val="0"/>
          <c:showCatName val="0"/>
          <c:showSerName val="0"/>
          <c:showPercent val="0"/>
          <c:showBubbleSize val="0"/>
        </c:dLbls>
        <c:marker val="1"/>
        <c:smooth val="0"/>
        <c:axId val="211186704"/>
        <c:axId val="211187264"/>
      </c:lineChart>
      <c:catAx>
        <c:axId val="211186144"/>
        <c:scaling>
          <c:orientation val="minMax"/>
        </c:scaling>
        <c:delete val="0"/>
        <c:axPos val="b"/>
        <c:numFmt formatCode="General"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11185584"/>
        <c:crosses val="autoZero"/>
        <c:auto val="1"/>
        <c:lblAlgn val="ctr"/>
        <c:lblOffset val="100"/>
        <c:tickLblSkip val="1"/>
        <c:tickMarkSkip val="1"/>
        <c:noMultiLvlLbl val="0"/>
      </c:catAx>
      <c:valAx>
        <c:axId val="211185584"/>
        <c:scaling>
          <c:orientation val="minMax"/>
        </c:scaling>
        <c:delete val="0"/>
        <c:axPos val="l"/>
        <c:numFmt formatCode="#,##0"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11186144"/>
        <c:crosses val="autoZero"/>
        <c:crossBetween val="between"/>
      </c:valAx>
      <c:catAx>
        <c:axId val="211186704"/>
        <c:scaling>
          <c:orientation val="minMax"/>
        </c:scaling>
        <c:delete val="1"/>
        <c:axPos val="b"/>
        <c:numFmt formatCode="General" sourceLinked="1"/>
        <c:majorTickMark val="out"/>
        <c:minorTickMark val="none"/>
        <c:tickLblPos val="none"/>
        <c:crossAx val="211187264"/>
        <c:crosses val="autoZero"/>
        <c:auto val="1"/>
        <c:lblAlgn val="ctr"/>
        <c:lblOffset val="100"/>
        <c:noMultiLvlLbl val="0"/>
      </c:catAx>
      <c:valAx>
        <c:axId val="211187264"/>
        <c:scaling>
          <c:orientation val="minMax"/>
        </c:scaling>
        <c:delete val="0"/>
        <c:axPos val="r"/>
        <c:numFmt formatCode="0" sourceLinked="0"/>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11186704"/>
        <c:crosses val="max"/>
        <c:crossBetween val="between"/>
      </c:valAx>
    </c:plotArea>
    <c:legend>
      <c:legendPos val="r"/>
      <c:layout>
        <c:manualLayout>
          <c:xMode val="edge"/>
          <c:yMode val="edge"/>
          <c:x val="1.4164123793468939E-2"/>
          <c:y val="2.3489894502486799E-2"/>
          <c:w val="0.94900852840549521"/>
          <c:h val="0.23154406282872259"/>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355" r="0.75000000000000355"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9628647214854111"/>
          <c:y val="7.6923076923076927E-2"/>
          <c:w val="0.7400530503978836"/>
          <c:h val="0.53296703296703296"/>
        </c:manualLayout>
      </c:layout>
      <c:bar3DChart>
        <c:barDir val="col"/>
        <c:grouping val="clustered"/>
        <c:varyColors val="0"/>
        <c:ser>
          <c:idx val="1"/>
          <c:order val="0"/>
          <c:tx>
            <c:strRef>
              <c:f>'Becas '!$A$8</c:f>
              <c:strCache>
                <c:ptCount val="1"/>
                <c:pt idx="0">
                  <c:v>ALUMNO BECADO</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cat>
            <c:strRef>
              <c:f>'Becas '!$B$12:$B$13</c:f>
              <c:strCache>
                <c:ptCount val="2"/>
                <c:pt idx="0">
                  <c:v>2009-2</c:v>
                </c:pt>
                <c:pt idx="1">
                  <c:v>2010-2</c:v>
                </c:pt>
              </c:strCache>
            </c:strRef>
          </c:cat>
          <c:val>
            <c:numRef>
              <c:f>'Becas '!$C$12:$C$13</c:f>
              <c:numCache>
                <c:formatCode>0.00</c:formatCode>
                <c:ptCount val="2"/>
                <c:pt idx="0">
                  <c:v>13.05</c:v>
                </c:pt>
                <c:pt idx="1">
                  <c:v>16.650306321358954</c:v>
                </c:pt>
              </c:numCache>
            </c:numRef>
          </c:val>
        </c:ser>
        <c:dLbls>
          <c:showLegendKey val="0"/>
          <c:showVal val="0"/>
          <c:showCatName val="0"/>
          <c:showSerName val="0"/>
          <c:showPercent val="0"/>
          <c:showBubbleSize val="0"/>
        </c:dLbls>
        <c:gapWidth val="150"/>
        <c:shape val="box"/>
        <c:axId val="180219200"/>
        <c:axId val="180220320"/>
        <c:axId val="0"/>
      </c:bar3DChart>
      <c:catAx>
        <c:axId val="180219200"/>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180220320"/>
        <c:crosses val="autoZero"/>
        <c:auto val="1"/>
        <c:lblAlgn val="ctr"/>
        <c:lblOffset val="100"/>
        <c:noMultiLvlLbl val="0"/>
      </c:catAx>
      <c:valAx>
        <c:axId val="180220320"/>
        <c:scaling>
          <c:orientation val="minMax"/>
        </c:scaling>
        <c:delete val="0"/>
        <c:axPos val="l"/>
        <c:numFmt formatCode="0.0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180219200"/>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77" l="0.70000000000000062" r="0.70000000000000062" t="0.75000000000000577"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Segundo  semestre (2010)</a:t>
            </a:r>
          </a:p>
        </c:rich>
      </c:tx>
      <c:overlay val="0"/>
    </c:title>
    <c:autoTitleDeleted val="0"/>
    <c:plotArea>
      <c:layout>
        <c:manualLayout>
          <c:layoutTarget val="inner"/>
          <c:xMode val="edge"/>
          <c:yMode val="edge"/>
          <c:x val="8.161051663413868E-2"/>
          <c:y val="6.5185154769248285E-2"/>
          <c:w val="0.90199771182448363"/>
          <c:h val="0.54392508886551705"/>
        </c:manualLayout>
      </c:layout>
      <c:barChart>
        <c:barDir val="col"/>
        <c:grouping val="clustered"/>
        <c:varyColors val="1"/>
        <c:ser>
          <c:idx val="0"/>
          <c:order val="0"/>
          <c:tx>
            <c:strRef>
              <c:f>'Becas '!$D$18</c:f>
              <c:strCache>
                <c:ptCount val="1"/>
                <c:pt idx="0">
                  <c:v>Segundo semestre 2010</c:v>
                </c:pt>
              </c:strCache>
            </c:strRef>
          </c:tx>
          <c:invertIfNegative val="0"/>
          <c:cat>
            <c:strRef>
              <c:f>'Becas '!$B$19:$B$50</c:f>
              <c:strCache>
                <c:ptCount val="32"/>
                <c:pt idx="0">
                  <c:v>Yucatán</c:v>
                </c:pt>
                <c:pt idx="1">
                  <c:v>Puebla</c:v>
                </c:pt>
                <c:pt idx="2">
                  <c:v>Tlaxcala</c:v>
                </c:pt>
                <c:pt idx="3">
                  <c:v>Campeche</c:v>
                </c:pt>
                <c:pt idx="4">
                  <c:v>Sinaloa</c:v>
                </c:pt>
                <c:pt idx="5">
                  <c:v>Coahuila</c:v>
                </c:pt>
                <c:pt idx="6">
                  <c:v>Baja California Sur</c:v>
                </c:pt>
                <c:pt idx="7">
                  <c:v>Jalisco</c:v>
                </c:pt>
                <c:pt idx="8">
                  <c:v>Guanajuato</c:v>
                </c:pt>
                <c:pt idx="9">
                  <c:v>Aguascalientes</c:v>
                </c:pt>
                <c:pt idx="10">
                  <c:v>Zacatecas</c:v>
                </c:pt>
                <c:pt idx="11">
                  <c:v>Querétaro</c:v>
                </c:pt>
                <c:pt idx="12">
                  <c:v>Guerrero</c:v>
                </c:pt>
                <c:pt idx="13">
                  <c:v>Tamaulipas</c:v>
                </c:pt>
                <c:pt idx="14">
                  <c:v>Baja California</c:v>
                </c:pt>
                <c:pt idx="15">
                  <c:v>Tabasco</c:v>
                </c:pt>
                <c:pt idx="16">
                  <c:v>Michoacán</c:v>
                </c:pt>
                <c:pt idx="17">
                  <c:v>Nayarit</c:v>
                </c:pt>
                <c:pt idx="18">
                  <c:v>Sonora</c:v>
                </c:pt>
                <c:pt idx="19">
                  <c:v>San Luis Potosí</c:v>
                </c:pt>
                <c:pt idx="20">
                  <c:v>Quintana Roo</c:v>
                </c:pt>
                <c:pt idx="21">
                  <c:v>Nuevo León</c:v>
                </c:pt>
                <c:pt idx="22">
                  <c:v>Veracruz</c:v>
                </c:pt>
                <c:pt idx="23">
                  <c:v>Distrito Federal</c:v>
                </c:pt>
                <c:pt idx="24">
                  <c:v>Chihuahua</c:v>
                </c:pt>
                <c:pt idx="25">
                  <c:v>Durango</c:v>
                </c:pt>
                <c:pt idx="26">
                  <c:v>México</c:v>
                </c:pt>
                <c:pt idx="27">
                  <c:v>Colima</c:v>
                </c:pt>
                <c:pt idx="28">
                  <c:v>Chiapas</c:v>
                </c:pt>
                <c:pt idx="29">
                  <c:v>Hidalgo</c:v>
                </c:pt>
                <c:pt idx="30">
                  <c:v>Oaxaca</c:v>
                </c:pt>
                <c:pt idx="31">
                  <c:v>Morelos</c:v>
                </c:pt>
              </c:strCache>
            </c:strRef>
          </c:cat>
          <c:val>
            <c:numRef>
              <c:f>'Becas '!$D$19:$D$50</c:f>
              <c:numCache>
                <c:formatCode>#,##0.0</c:formatCode>
                <c:ptCount val="32"/>
                <c:pt idx="0">
                  <c:v>24.719605204127411</c:v>
                </c:pt>
                <c:pt idx="1">
                  <c:v>22.721598002496879</c:v>
                </c:pt>
                <c:pt idx="2">
                  <c:v>23.312152501985704</c:v>
                </c:pt>
                <c:pt idx="3">
                  <c:v>22.620519159456119</c:v>
                </c:pt>
                <c:pt idx="4">
                  <c:v>20.410098376200068</c:v>
                </c:pt>
                <c:pt idx="5">
                  <c:v>19.723786537945831</c:v>
                </c:pt>
                <c:pt idx="6">
                  <c:v>20.535714285714285</c:v>
                </c:pt>
                <c:pt idx="7">
                  <c:v>17.336993822923816</c:v>
                </c:pt>
                <c:pt idx="8">
                  <c:v>16.344864574953071</c:v>
                </c:pt>
                <c:pt idx="9">
                  <c:v>16.85313020709355</c:v>
                </c:pt>
                <c:pt idx="10">
                  <c:v>15.731070496083552</c:v>
                </c:pt>
                <c:pt idx="11">
                  <c:v>17.607223476297968</c:v>
                </c:pt>
                <c:pt idx="12">
                  <c:v>25.148260939253085</c:v>
                </c:pt>
                <c:pt idx="13">
                  <c:v>12.236973947895793</c:v>
                </c:pt>
                <c:pt idx="14">
                  <c:v>9.8786828422876951</c:v>
                </c:pt>
                <c:pt idx="15">
                  <c:v>12.804521535763008</c:v>
                </c:pt>
                <c:pt idx="16">
                  <c:v>10.572650289259663</c:v>
                </c:pt>
                <c:pt idx="17">
                  <c:v>17.029494382022474</c:v>
                </c:pt>
                <c:pt idx="18">
                  <c:v>10.921063884375268</c:v>
                </c:pt>
                <c:pt idx="19">
                  <c:v>10.983670295489892</c:v>
                </c:pt>
                <c:pt idx="20">
                  <c:v>8.518100964549669</c:v>
                </c:pt>
                <c:pt idx="21">
                  <c:v>6.0092890317970697</c:v>
                </c:pt>
                <c:pt idx="22">
                  <c:v>22.875306714253849</c:v>
                </c:pt>
                <c:pt idx="23">
                  <c:v>14.093304260924866</c:v>
                </c:pt>
                <c:pt idx="24">
                  <c:v>23.490017690169321</c:v>
                </c:pt>
                <c:pt idx="25">
                  <c:v>11.3047363717605</c:v>
                </c:pt>
                <c:pt idx="26">
                  <c:v>24.005644592279005</c:v>
                </c:pt>
                <c:pt idx="27">
                  <c:v>6.099110546378653</c:v>
                </c:pt>
                <c:pt idx="28">
                  <c:v>11.704834605597965</c:v>
                </c:pt>
                <c:pt idx="29">
                  <c:v>14.991284137129576</c:v>
                </c:pt>
                <c:pt idx="30">
                  <c:v>9.3781012239497183</c:v>
                </c:pt>
                <c:pt idx="31">
                  <c:v>18.726513569937371</c:v>
                </c:pt>
              </c:numCache>
            </c:numRef>
          </c:val>
        </c:ser>
        <c:dLbls>
          <c:showLegendKey val="0"/>
          <c:showVal val="0"/>
          <c:showCatName val="0"/>
          <c:showSerName val="0"/>
          <c:showPercent val="0"/>
          <c:showBubbleSize val="0"/>
        </c:dLbls>
        <c:gapWidth val="118"/>
        <c:overlap val="4"/>
        <c:axId val="180215840"/>
        <c:axId val="180227600"/>
      </c:barChart>
      <c:catAx>
        <c:axId val="180215840"/>
        <c:scaling>
          <c:orientation val="minMax"/>
        </c:scaling>
        <c:delete val="0"/>
        <c:axPos val="b"/>
        <c:numFmt formatCode="General" sourceLinked="0"/>
        <c:majorTickMark val="out"/>
        <c:minorTickMark val="none"/>
        <c:tickLblPos val="nextTo"/>
        <c:txPr>
          <a:bodyPr rot="-2700000"/>
          <a:lstStyle/>
          <a:p>
            <a:pPr>
              <a:defRPr lang="es-MX" sz="700" baseline="0">
                <a:latin typeface="Calibri" pitchFamily="34" charset="0"/>
              </a:defRPr>
            </a:pPr>
            <a:endParaRPr lang="es-MX"/>
          </a:p>
        </c:txPr>
        <c:crossAx val="180227600"/>
        <c:crosses val="autoZero"/>
        <c:auto val="1"/>
        <c:lblAlgn val="ctr"/>
        <c:lblOffset val="100"/>
        <c:noMultiLvlLbl val="0"/>
      </c:catAx>
      <c:valAx>
        <c:axId val="180227600"/>
        <c:scaling>
          <c:orientation val="minMax"/>
        </c:scaling>
        <c:delete val="0"/>
        <c:axPos val="l"/>
        <c:numFmt formatCode="#,##0.0" sourceLinked="1"/>
        <c:majorTickMark val="out"/>
        <c:minorTickMark val="none"/>
        <c:tickLblPos val="nextTo"/>
        <c:txPr>
          <a:bodyPr/>
          <a:lstStyle/>
          <a:p>
            <a:pPr>
              <a:defRPr lang="es-MX" sz="900" baseline="0">
                <a:latin typeface="Calibri" pitchFamily="34" charset="0"/>
              </a:defRPr>
            </a:pPr>
            <a:endParaRPr lang="es-MX"/>
          </a:p>
        </c:txPr>
        <c:crossAx val="180215840"/>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859"/>
          <c:y val="0.25146270634225204"/>
          <c:w val="0.67988668555240794"/>
          <c:h val="0.63158075081309062"/>
        </c:manualLayout>
      </c:layout>
      <c:barChart>
        <c:barDir val="col"/>
        <c:grouping val="clustered"/>
        <c:varyColors val="0"/>
        <c:ser>
          <c:idx val="0"/>
          <c:order val="0"/>
          <c:tx>
            <c:strRef>
              <c:f>'C-PSA'!$A$14</c:f>
              <c:strCache>
                <c:ptCount val="1"/>
                <c:pt idx="0">
                  <c:v>Gasto total ejercido</c:v>
                </c:pt>
              </c:strCache>
            </c:strRef>
          </c:tx>
          <c:invertIfNegative val="0"/>
          <c:cat>
            <c:strRef>
              <c:f>'C-PSA'!$B$11:$E$12</c:f>
              <c:strCache>
                <c:ptCount val="4"/>
                <c:pt idx="0">
                  <c:v>2009</c:v>
                </c:pt>
                <c:pt idx="1">
                  <c:v>2010</c:v>
                </c:pt>
                <c:pt idx="2">
                  <c:v>2011</c:v>
                </c:pt>
                <c:pt idx="3">
                  <c:v>2012</c:v>
                </c:pt>
              </c:strCache>
            </c:strRef>
          </c:cat>
          <c:val>
            <c:numRef>
              <c:f>'C-PSA'!$B$14:$E$14</c:f>
              <c:numCache>
                <c:formatCode>#,##0</c:formatCode>
                <c:ptCount val="4"/>
                <c:pt idx="0">
                  <c:v>531486</c:v>
                </c:pt>
                <c:pt idx="1">
                  <c:v>518241</c:v>
                </c:pt>
                <c:pt idx="2">
                  <c:v>560225</c:v>
                </c:pt>
                <c:pt idx="3">
                  <c:v>621909.5</c:v>
                </c:pt>
              </c:numCache>
            </c:numRef>
          </c:val>
        </c:ser>
        <c:ser>
          <c:idx val="1"/>
          <c:order val="1"/>
          <c:tx>
            <c:strRef>
              <c:f>'C-PSA'!$A$13</c:f>
              <c:strCache>
                <c:ptCount val="1"/>
                <c:pt idx="0">
                  <c:v>Gasto ejercido en PSP</c:v>
                </c:pt>
              </c:strCache>
            </c:strRef>
          </c:tx>
          <c:invertIfNegative val="0"/>
          <c:cat>
            <c:strRef>
              <c:f>'C-PSA'!$B$11:$E$12</c:f>
              <c:strCache>
                <c:ptCount val="4"/>
                <c:pt idx="0">
                  <c:v>2009</c:v>
                </c:pt>
                <c:pt idx="1">
                  <c:v>2010</c:v>
                </c:pt>
                <c:pt idx="2">
                  <c:v>2011</c:v>
                </c:pt>
                <c:pt idx="3">
                  <c:v>2012</c:v>
                </c:pt>
              </c:strCache>
            </c:strRef>
          </c:cat>
          <c:val>
            <c:numRef>
              <c:f>'C-PSA'!$B$13:$E$13</c:f>
              <c:numCache>
                <c:formatCode>#,##0</c:formatCode>
                <c:ptCount val="4"/>
                <c:pt idx="0">
                  <c:v>76086</c:v>
                </c:pt>
                <c:pt idx="1">
                  <c:v>90506</c:v>
                </c:pt>
                <c:pt idx="2">
                  <c:v>98742</c:v>
                </c:pt>
                <c:pt idx="3">
                  <c:v>117330.86495</c:v>
                </c:pt>
              </c:numCache>
            </c:numRef>
          </c:val>
        </c:ser>
        <c:dLbls>
          <c:showLegendKey val="0"/>
          <c:showVal val="0"/>
          <c:showCatName val="0"/>
          <c:showSerName val="0"/>
          <c:showPercent val="0"/>
          <c:showBubbleSize val="0"/>
        </c:dLbls>
        <c:gapWidth val="150"/>
        <c:overlap val="-10"/>
        <c:axId val="207731952"/>
        <c:axId val="207732512"/>
      </c:barChart>
      <c:lineChart>
        <c:grouping val="stacked"/>
        <c:varyColors val="0"/>
        <c:ser>
          <c:idx val="2"/>
          <c:order val="2"/>
          <c:tx>
            <c:strRef>
              <c:f>'C-PSA'!$A$15</c:f>
              <c:strCache>
                <c:ptCount val="1"/>
                <c:pt idx="0">
                  <c:v>Relación costo PSP gasto total (%)</c:v>
                </c:pt>
              </c:strCache>
            </c:strRef>
          </c:tx>
          <c:spPr>
            <a:ln w="25400"/>
          </c:spPr>
          <c:cat>
            <c:numRef>
              <c:f>'C-PSA'!$B$12:$E$12</c:f>
              <c:numCache>
                <c:formatCode>0</c:formatCode>
                <c:ptCount val="4"/>
              </c:numCache>
            </c:numRef>
          </c:cat>
          <c:val>
            <c:numRef>
              <c:f>'C-PSA'!$B$15:$F$15</c:f>
              <c:numCache>
                <c:formatCode>0.0</c:formatCode>
                <c:ptCount val="5"/>
                <c:pt idx="0">
                  <c:v>14.315711044129104</c:v>
                </c:pt>
                <c:pt idx="1">
                  <c:v>17.464075594173366</c:v>
                </c:pt>
                <c:pt idx="2">
                  <c:v>17.625418358695168</c:v>
                </c:pt>
                <c:pt idx="3">
                  <c:v>18.866228116791913</c:v>
                </c:pt>
                <c:pt idx="4">
                  <c:v>0</c:v>
                </c:pt>
              </c:numCache>
            </c:numRef>
          </c:val>
          <c:smooth val="0"/>
        </c:ser>
        <c:dLbls>
          <c:showLegendKey val="0"/>
          <c:showVal val="0"/>
          <c:showCatName val="0"/>
          <c:showSerName val="0"/>
          <c:showPercent val="0"/>
          <c:showBubbleSize val="0"/>
        </c:dLbls>
        <c:marker val="1"/>
        <c:smooth val="0"/>
        <c:axId val="207733072"/>
        <c:axId val="207733632"/>
      </c:lineChart>
      <c:catAx>
        <c:axId val="207731952"/>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207732512"/>
        <c:crosses val="autoZero"/>
        <c:auto val="1"/>
        <c:lblAlgn val="ctr"/>
        <c:lblOffset val="100"/>
        <c:tickLblSkip val="1"/>
        <c:tickMarkSkip val="1"/>
        <c:noMultiLvlLbl val="0"/>
      </c:catAx>
      <c:valAx>
        <c:axId val="207732512"/>
        <c:scaling>
          <c:orientation val="minMax"/>
        </c:scaling>
        <c:delete val="0"/>
        <c:axPos val="l"/>
        <c:title>
          <c:tx>
            <c:rich>
              <a:bodyPr/>
              <a:lstStyle/>
              <a:p>
                <a:pPr>
                  <a:defRPr lang="en-US"/>
                </a:pPr>
                <a:r>
                  <a:rPr lang="es-ES"/>
                  <a:t>Miles de pesos</a:t>
                </a:r>
              </a:p>
            </c:rich>
          </c:tx>
          <c:layout>
            <c:manualLayout>
              <c:xMode val="edge"/>
              <c:yMode val="edge"/>
              <c:x val="1.4164364019141406E-2"/>
              <c:y val="0.44736981295059636"/>
            </c:manualLayout>
          </c:layout>
          <c:overlay val="0"/>
          <c:spPr>
            <a:noFill/>
            <a:ln w="25400">
              <a:noFill/>
            </a:ln>
          </c:spPr>
        </c:title>
        <c:numFmt formatCode="#,##0" sourceLinked="1"/>
        <c:majorTickMark val="out"/>
        <c:minorTickMark val="none"/>
        <c:tickLblPos val="nextTo"/>
        <c:txPr>
          <a:bodyPr rot="0" vert="horz"/>
          <a:lstStyle/>
          <a:p>
            <a:pPr>
              <a:defRPr lang="en-US"/>
            </a:pPr>
            <a:endParaRPr lang="es-MX"/>
          </a:p>
        </c:txPr>
        <c:crossAx val="207731952"/>
        <c:crosses val="autoZero"/>
        <c:crossBetween val="between"/>
      </c:valAx>
      <c:catAx>
        <c:axId val="207733072"/>
        <c:scaling>
          <c:orientation val="minMax"/>
        </c:scaling>
        <c:delete val="1"/>
        <c:axPos val="b"/>
        <c:numFmt formatCode="0" sourceLinked="1"/>
        <c:majorTickMark val="out"/>
        <c:minorTickMark val="none"/>
        <c:tickLblPos val="none"/>
        <c:crossAx val="207733632"/>
        <c:crossesAt val="11"/>
        <c:auto val="1"/>
        <c:lblAlgn val="ctr"/>
        <c:lblOffset val="100"/>
        <c:noMultiLvlLbl val="0"/>
      </c:catAx>
      <c:valAx>
        <c:axId val="207733632"/>
        <c:scaling>
          <c:orientation val="minMax"/>
        </c:scaling>
        <c:delete val="0"/>
        <c:axPos val="r"/>
        <c:title>
          <c:tx>
            <c:rich>
              <a:bodyPr rot="0" vert="horz"/>
              <a:lstStyle/>
              <a:p>
                <a:pPr>
                  <a:defRPr lang="en-US"/>
                </a:pPr>
                <a:r>
                  <a:rPr lang="es-ES"/>
                  <a:t>%</a:t>
                </a:r>
              </a:p>
            </c:rich>
          </c:tx>
          <c:layout>
            <c:manualLayout>
              <c:xMode val="edge"/>
              <c:yMode val="edge"/>
              <c:x val="0.95046281483943751"/>
              <c:y val="0.53801309013588494"/>
            </c:manualLayout>
          </c:layout>
          <c:overlay val="0"/>
          <c:spPr>
            <a:noFill/>
            <a:ln w="25400">
              <a:noFill/>
            </a:ln>
          </c:spPr>
        </c:title>
        <c:numFmt formatCode="0" sourceLinked="0"/>
        <c:majorTickMark val="out"/>
        <c:minorTickMark val="none"/>
        <c:tickLblPos val="nextTo"/>
        <c:txPr>
          <a:bodyPr rot="0" vert="horz"/>
          <a:lstStyle/>
          <a:p>
            <a:pPr>
              <a:defRPr lang="en-US"/>
            </a:pPr>
            <a:endParaRPr lang="es-MX"/>
          </a:p>
        </c:txPr>
        <c:crossAx val="207733072"/>
        <c:crosses val="max"/>
        <c:crossBetween val="between"/>
      </c:valAx>
    </c:plotArea>
    <c:legend>
      <c:legendPos val="r"/>
      <c:layout>
        <c:manualLayout>
          <c:xMode val="edge"/>
          <c:yMode val="edge"/>
          <c:x val="1.3192612137203158E-2"/>
          <c:y val="4.3988172364530377E-2"/>
          <c:w val="0.68601666216525048"/>
          <c:h val="0.16422286454699522"/>
        </c:manualLayout>
      </c:layout>
      <c:overlay val="0"/>
      <c:txPr>
        <a:bodyPr/>
        <a:lstStyle/>
        <a:p>
          <a:pPr>
            <a:defRPr lang="en-US"/>
          </a:pPr>
          <a:endParaRPr lang="es-MX"/>
        </a:p>
      </c:txPr>
    </c:legend>
    <c:plotVisOnly val="1"/>
    <c:dispBlanksAs val="zero"/>
    <c:showDLblsOverMax val="0"/>
  </c:chart>
  <c:printSettings>
    <c:headerFooter alignWithMargins="0"/>
    <c:pageMargins b="1" l="0.75000000000000355" r="0.75000000000000355"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6363620277802354"/>
          <c:y val="0.20254900805728465"/>
          <c:w val="0.72360818661712245"/>
          <c:h val="0.71181887800184573"/>
        </c:manualLayout>
      </c:layout>
      <c:barChart>
        <c:barDir val="col"/>
        <c:grouping val="clustered"/>
        <c:varyColors val="0"/>
        <c:ser>
          <c:idx val="0"/>
          <c:order val="0"/>
          <c:tx>
            <c:strRef>
              <c:f>EPRT!$A$15</c:f>
              <c:strCache>
                <c:ptCount val="1"/>
                <c:pt idx="0">
                  <c:v>Presupuesto reprogramado total</c:v>
                </c:pt>
              </c:strCache>
            </c:strRef>
          </c:tx>
          <c:invertIfNegative val="0"/>
          <c:cat>
            <c:strRef>
              <c:f>EPRT!$B$12:$F$13</c:f>
              <c:strCache>
                <c:ptCount val="5"/>
                <c:pt idx="0">
                  <c:v>2009</c:v>
                </c:pt>
                <c:pt idx="1">
                  <c:v>2010</c:v>
                </c:pt>
                <c:pt idx="2">
                  <c:v>2011</c:v>
                </c:pt>
                <c:pt idx="3">
                  <c:v>2012</c:v>
                </c:pt>
                <c:pt idx="4">
                  <c:v>2013</c:v>
                </c:pt>
              </c:strCache>
            </c:strRef>
          </c:cat>
          <c:val>
            <c:numRef>
              <c:f>EPRT!$B$15:$F$15</c:f>
              <c:numCache>
                <c:formatCode>#,##0</c:formatCode>
                <c:ptCount val="5"/>
                <c:pt idx="0">
                  <c:v>575170</c:v>
                </c:pt>
                <c:pt idx="1">
                  <c:v>599924</c:v>
                </c:pt>
                <c:pt idx="2">
                  <c:v>614651</c:v>
                </c:pt>
                <c:pt idx="3">
                  <c:v>720679.2</c:v>
                </c:pt>
              </c:numCache>
            </c:numRef>
          </c:val>
        </c:ser>
        <c:ser>
          <c:idx val="1"/>
          <c:order val="1"/>
          <c:tx>
            <c:strRef>
              <c:f>EPRT!$A$14</c:f>
              <c:strCache>
                <c:ptCount val="1"/>
                <c:pt idx="0">
                  <c:v>Presupuesto ejercido total</c:v>
                </c:pt>
              </c:strCache>
            </c:strRef>
          </c:tx>
          <c:invertIfNegative val="0"/>
          <c:cat>
            <c:strRef>
              <c:f>EPRT!$B$12:$F$13</c:f>
              <c:strCache>
                <c:ptCount val="5"/>
                <c:pt idx="0">
                  <c:v>2009</c:v>
                </c:pt>
                <c:pt idx="1">
                  <c:v>2010</c:v>
                </c:pt>
                <c:pt idx="2">
                  <c:v>2011</c:v>
                </c:pt>
                <c:pt idx="3">
                  <c:v>2012</c:v>
                </c:pt>
                <c:pt idx="4">
                  <c:v>2013</c:v>
                </c:pt>
              </c:strCache>
            </c:strRef>
          </c:cat>
          <c:val>
            <c:numRef>
              <c:f>EPRT!$B$14:$F$14</c:f>
              <c:numCache>
                <c:formatCode>#,##0</c:formatCode>
                <c:ptCount val="5"/>
                <c:pt idx="0">
                  <c:v>531486</c:v>
                </c:pt>
                <c:pt idx="1">
                  <c:v>518241</c:v>
                </c:pt>
                <c:pt idx="2">
                  <c:v>560225</c:v>
                </c:pt>
                <c:pt idx="3">
                  <c:v>621909.5</c:v>
                </c:pt>
              </c:numCache>
            </c:numRef>
          </c:val>
        </c:ser>
        <c:dLbls>
          <c:showLegendKey val="0"/>
          <c:showVal val="0"/>
          <c:showCatName val="0"/>
          <c:showSerName val="0"/>
          <c:showPercent val="0"/>
          <c:showBubbleSize val="0"/>
        </c:dLbls>
        <c:gapWidth val="150"/>
        <c:overlap val="-10"/>
        <c:axId val="207738112"/>
        <c:axId val="207734752"/>
      </c:barChart>
      <c:lineChart>
        <c:grouping val="stacked"/>
        <c:varyColors val="0"/>
        <c:ser>
          <c:idx val="2"/>
          <c:order val="2"/>
          <c:tx>
            <c:strRef>
              <c:f>EPRT!$A$16</c:f>
              <c:strCache>
                <c:ptCount val="1"/>
                <c:pt idx="0">
                  <c:v>Evolución del presupuesto reprogramado total (%)</c:v>
                </c:pt>
              </c:strCache>
            </c:strRef>
          </c:tx>
          <c:spPr>
            <a:ln w="25400"/>
          </c:spPr>
          <c:cat>
            <c:numRef>
              <c:f>EPRT!$B$13:$E$13</c:f>
              <c:numCache>
                <c:formatCode>General</c:formatCode>
                <c:ptCount val="4"/>
              </c:numCache>
            </c:numRef>
          </c:cat>
          <c:val>
            <c:numRef>
              <c:f>EPRT!$B$16:$E$16</c:f>
              <c:numCache>
                <c:formatCode>0.0</c:formatCode>
                <c:ptCount val="4"/>
                <c:pt idx="0">
                  <c:v>92.405028078655008</c:v>
                </c:pt>
                <c:pt idx="1">
                  <c:v>86.384442029323722</c:v>
                </c:pt>
                <c:pt idx="2">
                  <c:v>91.145218994193456</c:v>
                </c:pt>
                <c:pt idx="3">
                  <c:v>86.29491457502867</c:v>
                </c:pt>
              </c:numCache>
            </c:numRef>
          </c:val>
          <c:smooth val="0"/>
        </c:ser>
        <c:dLbls>
          <c:showLegendKey val="0"/>
          <c:showVal val="0"/>
          <c:showCatName val="0"/>
          <c:showSerName val="0"/>
          <c:showPercent val="0"/>
          <c:showBubbleSize val="0"/>
        </c:dLbls>
        <c:marker val="1"/>
        <c:smooth val="0"/>
        <c:axId val="207736432"/>
        <c:axId val="207736992"/>
      </c:lineChart>
      <c:catAx>
        <c:axId val="207738112"/>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207734752"/>
        <c:crosses val="autoZero"/>
        <c:auto val="1"/>
        <c:lblAlgn val="ctr"/>
        <c:lblOffset val="100"/>
        <c:tickLblSkip val="1"/>
        <c:tickMarkSkip val="1"/>
        <c:noMultiLvlLbl val="0"/>
      </c:catAx>
      <c:valAx>
        <c:axId val="207734752"/>
        <c:scaling>
          <c:orientation val="minMax"/>
        </c:scaling>
        <c:delete val="0"/>
        <c:axPos val="l"/>
        <c:numFmt formatCode="#,##0" sourceLinked="1"/>
        <c:majorTickMark val="out"/>
        <c:minorTickMark val="none"/>
        <c:tickLblPos val="nextTo"/>
        <c:txPr>
          <a:bodyPr rot="0" vert="horz"/>
          <a:lstStyle/>
          <a:p>
            <a:pPr>
              <a:defRPr lang="en-US"/>
            </a:pPr>
            <a:endParaRPr lang="es-MX"/>
          </a:p>
        </c:txPr>
        <c:crossAx val="207738112"/>
        <c:crosses val="autoZero"/>
        <c:crossBetween val="between"/>
      </c:valAx>
      <c:catAx>
        <c:axId val="207736432"/>
        <c:scaling>
          <c:orientation val="minMax"/>
        </c:scaling>
        <c:delete val="1"/>
        <c:axPos val="b"/>
        <c:numFmt formatCode="General" sourceLinked="1"/>
        <c:majorTickMark val="out"/>
        <c:minorTickMark val="none"/>
        <c:tickLblPos val="none"/>
        <c:crossAx val="207736992"/>
        <c:crosses val="autoZero"/>
        <c:auto val="1"/>
        <c:lblAlgn val="ctr"/>
        <c:lblOffset val="100"/>
        <c:noMultiLvlLbl val="0"/>
      </c:catAx>
      <c:valAx>
        <c:axId val="207736992"/>
        <c:scaling>
          <c:orientation val="minMax"/>
        </c:scaling>
        <c:delete val="0"/>
        <c:axPos val="r"/>
        <c:numFmt formatCode="0" sourceLinked="0"/>
        <c:majorTickMark val="out"/>
        <c:minorTickMark val="none"/>
        <c:tickLblPos val="nextTo"/>
        <c:txPr>
          <a:bodyPr rot="0" vert="horz"/>
          <a:lstStyle/>
          <a:p>
            <a:pPr>
              <a:defRPr lang="en-US"/>
            </a:pPr>
            <a:endParaRPr lang="es-MX"/>
          </a:p>
        </c:txPr>
        <c:crossAx val="207736432"/>
        <c:crosses val="max"/>
        <c:crossBetween val="between"/>
      </c:valAx>
    </c:plotArea>
    <c:legend>
      <c:legendPos val="r"/>
      <c:layout>
        <c:manualLayout>
          <c:xMode val="edge"/>
          <c:yMode val="edge"/>
          <c:x val="1.1961721077000253E-2"/>
          <c:y val="2.2779010479051828E-2"/>
          <c:w val="0.65311067858090865"/>
          <c:h val="0.14578619069125126"/>
        </c:manualLayout>
      </c:layout>
      <c:overlay val="0"/>
      <c:txPr>
        <a:bodyPr/>
        <a:lstStyle/>
        <a:p>
          <a:pPr>
            <a:defRPr lang="en-US"/>
          </a:pPr>
          <a:endParaRPr lang="es-MX"/>
        </a:p>
      </c:txPr>
    </c:legend>
    <c:plotVisOnly val="1"/>
    <c:dispBlanksAs val="zero"/>
    <c:showDLblsOverMax val="0"/>
  </c:chart>
  <c:printSettings>
    <c:headerFooter alignWithMargins="0"/>
    <c:pageMargins b="1" l="0.75000000000000355" r="0.75000000000000355" t="1" header="0" footer="0"/>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13564916513959"/>
          <c:y val="0.29897007547410615"/>
          <c:w val="0.69697128353384796"/>
          <c:h val="0.5841944003516979"/>
        </c:manualLayout>
      </c:layout>
      <c:barChart>
        <c:barDir val="col"/>
        <c:grouping val="clustered"/>
        <c:varyColors val="0"/>
        <c:ser>
          <c:idx val="0"/>
          <c:order val="0"/>
          <c:tx>
            <c:strRef>
              <c:f>EPR!$A$13</c:f>
              <c:strCache>
                <c:ptCount val="1"/>
                <c:pt idx="0">
                  <c:v>Presupuesto reprogramado (Recursos fiscales)</c:v>
                </c:pt>
              </c:strCache>
            </c:strRef>
          </c:tx>
          <c:invertIfNegative val="0"/>
          <c:cat>
            <c:strRef>
              <c:f>EPR!$B$10:$F$11</c:f>
              <c:strCache>
                <c:ptCount val="5"/>
                <c:pt idx="0">
                  <c:v>2009</c:v>
                </c:pt>
                <c:pt idx="1">
                  <c:v>2010</c:v>
                </c:pt>
                <c:pt idx="2">
                  <c:v>2011</c:v>
                </c:pt>
                <c:pt idx="3">
                  <c:v>2012</c:v>
                </c:pt>
                <c:pt idx="4">
                  <c:v>2013</c:v>
                </c:pt>
              </c:strCache>
            </c:strRef>
          </c:cat>
          <c:val>
            <c:numRef>
              <c:f>EPR!$B$13:$F$13</c:f>
              <c:numCache>
                <c:formatCode>#,##0</c:formatCode>
                <c:ptCount val="5"/>
                <c:pt idx="0">
                  <c:v>497917</c:v>
                </c:pt>
                <c:pt idx="1">
                  <c:v>522271</c:v>
                </c:pt>
                <c:pt idx="2">
                  <c:v>546914</c:v>
                </c:pt>
                <c:pt idx="3">
                  <c:v>634664.6</c:v>
                </c:pt>
              </c:numCache>
            </c:numRef>
          </c:val>
        </c:ser>
        <c:ser>
          <c:idx val="1"/>
          <c:order val="1"/>
          <c:tx>
            <c:strRef>
              <c:f>EPR!$A$12</c:f>
              <c:strCache>
                <c:ptCount val="1"/>
                <c:pt idx="0">
                  <c:v>Presupuesto ejercido (Recursos fiscales) </c:v>
                </c:pt>
              </c:strCache>
            </c:strRef>
          </c:tx>
          <c:invertIfNegative val="0"/>
          <c:cat>
            <c:strRef>
              <c:f>EPR!$B$10:$F$11</c:f>
              <c:strCache>
                <c:ptCount val="5"/>
                <c:pt idx="0">
                  <c:v>2009</c:v>
                </c:pt>
                <c:pt idx="1">
                  <c:v>2010</c:v>
                </c:pt>
                <c:pt idx="2">
                  <c:v>2011</c:v>
                </c:pt>
                <c:pt idx="3">
                  <c:v>2012</c:v>
                </c:pt>
                <c:pt idx="4">
                  <c:v>2013</c:v>
                </c:pt>
              </c:strCache>
            </c:strRef>
          </c:cat>
          <c:val>
            <c:numRef>
              <c:f>EPR!$B$12:$F$12</c:f>
              <c:numCache>
                <c:formatCode>#,##0</c:formatCode>
                <c:ptCount val="5"/>
                <c:pt idx="0">
                  <c:v>462415</c:v>
                </c:pt>
                <c:pt idx="1">
                  <c:v>472713</c:v>
                </c:pt>
                <c:pt idx="2">
                  <c:v>522410</c:v>
                </c:pt>
                <c:pt idx="3">
                  <c:v>592994.5</c:v>
                </c:pt>
              </c:numCache>
            </c:numRef>
          </c:val>
        </c:ser>
        <c:dLbls>
          <c:showLegendKey val="0"/>
          <c:showVal val="0"/>
          <c:showCatName val="0"/>
          <c:showSerName val="0"/>
          <c:showPercent val="0"/>
          <c:showBubbleSize val="0"/>
        </c:dLbls>
        <c:gapWidth val="150"/>
        <c:overlap val="-10"/>
        <c:axId val="207743712"/>
        <c:axId val="207741472"/>
      </c:barChart>
      <c:lineChart>
        <c:grouping val="stacked"/>
        <c:varyColors val="0"/>
        <c:ser>
          <c:idx val="2"/>
          <c:order val="2"/>
          <c:tx>
            <c:strRef>
              <c:f>EPR!$A$14</c:f>
              <c:strCache>
                <c:ptCount val="1"/>
                <c:pt idx="0">
                  <c:v>Evolución del presupuesto reprogramado (Recursos  Fiscales) (%)</c:v>
                </c:pt>
              </c:strCache>
            </c:strRef>
          </c:tx>
          <c:spPr>
            <a:ln w="25400"/>
          </c:spPr>
          <c:cat>
            <c:numRef>
              <c:f>EPR!$B$11:$E$11</c:f>
              <c:numCache>
                <c:formatCode>General</c:formatCode>
                <c:ptCount val="4"/>
              </c:numCache>
            </c:numRef>
          </c:cat>
          <c:val>
            <c:numRef>
              <c:f>EPR!$B$14:$E$14</c:f>
              <c:numCache>
                <c:formatCode>0.0</c:formatCode>
                <c:ptCount val="4"/>
                <c:pt idx="0">
                  <c:v>92.869895986680504</c:v>
                </c:pt>
                <c:pt idx="1">
                  <c:v>90.511056520465431</c:v>
                </c:pt>
                <c:pt idx="2">
                  <c:v>95.519588088803715</c:v>
                </c:pt>
                <c:pt idx="3">
                  <c:v>93.434311603325597</c:v>
                </c:pt>
              </c:numCache>
            </c:numRef>
          </c:val>
          <c:smooth val="0"/>
        </c:ser>
        <c:dLbls>
          <c:showLegendKey val="0"/>
          <c:showVal val="0"/>
          <c:showCatName val="0"/>
          <c:showSerName val="0"/>
          <c:showPercent val="0"/>
          <c:showBubbleSize val="0"/>
        </c:dLbls>
        <c:marker val="1"/>
        <c:smooth val="0"/>
        <c:axId val="207744832"/>
        <c:axId val="207745392"/>
      </c:lineChart>
      <c:catAx>
        <c:axId val="207743712"/>
        <c:scaling>
          <c:orientation val="minMax"/>
        </c:scaling>
        <c:delete val="0"/>
        <c:axPos val="b"/>
        <c:numFmt formatCode="General" sourceLinked="1"/>
        <c:majorTickMark val="out"/>
        <c:minorTickMark val="none"/>
        <c:tickLblPos val="nextTo"/>
        <c:txPr>
          <a:bodyPr rot="0" vert="horz"/>
          <a:lstStyle/>
          <a:p>
            <a:pPr>
              <a:defRPr lang="es-MX" sz="800" b="0" i="0" u="none" strike="noStrike" baseline="0">
                <a:solidFill>
                  <a:srgbClr val="000000"/>
                </a:solidFill>
                <a:latin typeface="Arial"/>
                <a:ea typeface="Arial"/>
                <a:cs typeface="Arial"/>
              </a:defRPr>
            </a:pPr>
            <a:endParaRPr lang="es-MX"/>
          </a:p>
        </c:txPr>
        <c:crossAx val="207741472"/>
        <c:crosses val="autoZero"/>
        <c:auto val="1"/>
        <c:lblAlgn val="ctr"/>
        <c:lblOffset val="100"/>
        <c:tickLblSkip val="1"/>
        <c:tickMarkSkip val="1"/>
        <c:noMultiLvlLbl val="0"/>
      </c:catAx>
      <c:valAx>
        <c:axId val="207741472"/>
        <c:scaling>
          <c:orientation val="minMax"/>
        </c:scaling>
        <c:delete val="0"/>
        <c:axPos val="l"/>
        <c:numFmt formatCode="#,##0" sourceLinked="1"/>
        <c:majorTickMark val="out"/>
        <c:minorTickMark val="none"/>
        <c:tickLblPos val="nextTo"/>
        <c:txPr>
          <a:bodyPr rot="0" vert="horz"/>
          <a:lstStyle/>
          <a:p>
            <a:pPr>
              <a:defRPr lang="es-MX" sz="800" b="0" i="0" u="none" strike="noStrike" baseline="0">
                <a:solidFill>
                  <a:srgbClr val="000000"/>
                </a:solidFill>
                <a:latin typeface="Arial"/>
                <a:ea typeface="Arial"/>
                <a:cs typeface="Arial"/>
              </a:defRPr>
            </a:pPr>
            <a:endParaRPr lang="es-MX"/>
          </a:p>
        </c:txPr>
        <c:crossAx val="207743712"/>
        <c:crosses val="autoZero"/>
        <c:crossBetween val="between"/>
      </c:valAx>
      <c:catAx>
        <c:axId val="207744832"/>
        <c:scaling>
          <c:orientation val="minMax"/>
        </c:scaling>
        <c:delete val="1"/>
        <c:axPos val="b"/>
        <c:numFmt formatCode="General" sourceLinked="1"/>
        <c:majorTickMark val="out"/>
        <c:minorTickMark val="none"/>
        <c:tickLblPos val="none"/>
        <c:crossAx val="207745392"/>
        <c:crosses val="autoZero"/>
        <c:auto val="1"/>
        <c:lblAlgn val="ctr"/>
        <c:lblOffset val="100"/>
        <c:noMultiLvlLbl val="0"/>
      </c:catAx>
      <c:valAx>
        <c:axId val="207745392"/>
        <c:scaling>
          <c:orientation val="minMax"/>
        </c:scaling>
        <c:delete val="0"/>
        <c:axPos val="r"/>
        <c:numFmt formatCode="0" sourceLinked="0"/>
        <c:majorTickMark val="out"/>
        <c:minorTickMark val="none"/>
        <c:tickLblPos val="nextTo"/>
        <c:txPr>
          <a:bodyPr rot="0" vert="horz"/>
          <a:lstStyle/>
          <a:p>
            <a:pPr>
              <a:defRPr lang="es-MX" sz="700" b="0" i="0" u="none" strike="noStrike" baseline="0">
                <a:solidFill>
                  <a:srgbClr val="000000"/>
                </a:solidFill>
                <a:latin typeface="Arial"/>
                <a:ea typeface="Arial"/>
                <a:cs typeface="Arial"/>
              </a:defRPr>
            </a:pPr>
            <a:endParaRPr lang="es-MX"/>
          </a:p>
        </c:txPr>
        <c:crossAx val="207744832"/>
        <c:crosses val="max"/>
        <c:crossBetween val="between"/>
      </c:valAx>
    </c:plotArea>
    <c:legend>
      <c:legendPos val="r"/>
      <c:layout>
        <c:manualLayout>
          <c:xMode val="edge"/>
          <c:yMode val="edge"/>
          <c:x val="1.1655154358902109E-2"/>
          <c:y val="2.0618663630901549E-2"/>
          <c:w val="0.96969906894630564"/>
          <c:h val="0.1855677196976884"/>
        </c:manualLayout>
      </c:layout>
      <c:overlay val="0"/>
      <c:txPr>
        <a:bodyPr/>
        <a:lstStyle/>
        <a:p>
          <a:pPr>
            <a:defRPr lang="en-US" sz="735" b="0" i="0" u="none" strike="noStrike" baseline="0">
              <a:solidFill>
                <a:srgbClr val="000000"/>
              </a:solidFill>
              <a:latin typeface="Arial"/>
              <a:ea typeface="Arial"/>
              <a:cs typeface="Arial"/>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355" r="0.75000000000000355" t="1" header="0" footer="0"/>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598215516845153"/>
          <c:y val="0.29114414329118715"/>
          <c:w val="0.69937204118214824"/>
          <c:h val="0.57798496360936646"/>
        </c:manualLayout>
      </c:layout>
      <c:barChart>
        <c:barDir val="col"/>
        <c:grouping val="clustered"/>
        <c:varyColors val="0"/>
        <c:ser>
          <c:idx val="0"/>
          <c:order val="0"/>
          <c:tx>
            <c:strRef>
              <c:f>EGC!$A$14</c:f>
              <c:strCache>
                <c:ptCount val="1"/>
                <c:pt idx="0">
                  <c:v>Presupuesto reprogramado (gasto corriente)</c:v>
                </c:pt>
              </c:strCache>
            </c:strRef>
          </c:tx>
          <c:invertIfNegative val="0"/>
          <c:cat>
            <c:strRef>
              <c:f>EGC!$B$11:$E$12</c:f>
              <c:strCache>
                <c:ptCount val="4"/>
                <c:pt idx="0">
                  <c:v>2009</c:v>
                </c:pt>
                <c:pt idx="1">
                  <c:v>2010</c:v>
                </c:pt>
                <c:pt idx="2">
                  <c:v>2011</c:v>
                </c:pt>
                <c:pt idx="3">
                  <c:v>2012</c:v>
                </c:pt>
              </c:strCache>
            </c:strRef>
          </c:cat>
          <c:val>
            <c:numRef>
              <c:f>EGC!$B$14:$E$14</c:f>
              <c:numCache>
                <c:formatCode>#,##0</c:formatCode>
                <c:ptCount val="4"/>
                <c:pt idx="0">
                  <c:v>555570</c:v>
                </c:pt>
                <c:pt idx="1">
                  <c:v>569174</c:v>
                </c:pt>
                <c:pt idx="2">
                  <c:v>609286</c:v>
                </c:pt>
                <c:pt idx="3">
                  <c:v>635864.80000000005</c:v>
                </c:pt>
              </c:numCache>
            </c:numRef>
          </c:val>
        </c:ser>
        <c:ser>
          <c:idx val="1"/>
          <c:order val="1"/>
          <c:tx>
            <c:strRef>
              <c:f>EGC!$A$13</c:f>
              <c:strCache>
                <c:ptCount val="1"/>
                <c:pt idx="0">
                  <c:v>Gasto corriente ejercido</c:v>
                </c:pt>
              </c:strCache>
            </c:strRef>
          </c:tx>
          <c:invertIfNegative val="0"/>
          <c:cat>
            <c:strRef>
              <c:f>EGC!$B$11:$E$12</c:f>
              <c:strCache>
                <c:ptCount val="4"/>
                <c:pt idx="0">
                  <c:v>2009</c:v>
                </c:pt>
                <c:pt idx="1">
                  <c:v>2010</c:v>
                </c:pt>
                <c:pt idx="2">
                  <c:v>2011</c:v>
                </c:pt>
                <c:pt idx="3">
                  <c:v>2012</c:v>
                </c:pt>
              </c:strCache>
            </c:strRef>
          </c:cat>
          <c:val>
            <c:numRef>
              <c:f>EGC!$B$13:$E$13</c:f>
              <c:numCache>
                <c:formatCode>#,##0</c:formatCode>
                <c:ptCount val="4"/>
                <c:pt idx="0">
                  <c:v>521972</c:v>
                </c:pt>
                <c:pt idx="1">
                  <c:v>517487</c:v>
                </c:pt>
                <c:pt idx="2">
                  <c:v>556962</c:v>
                </c:pt>
                <c:pt idx="3">
                  <c:v>540007.29999999993</c:v>
                </c:pt>
              </c:numCache>
            </c:numRef>
          </c:val>
        </c:ser>
        <c:dLbls>
          <c:showLegendKey val="0"/>
          <c:showVal val="0"/>
          <c:showCatName val="0"/>
          <c:showSerName val="0"/>
          <c:showPercent val="0"/>
          <c:showBubbleSize val="0"/>
        </c:dLbls>
        <c:gapWidth val="150"/>
        <c:overlap val="-10"/>
        <c:axId val="208999040"/>
        <c:axId val="208999600"/>
      </c:barChart>
      <c:lineChart>
        <c:grouping val="stacked"/>
        <c:varyColors val="0"/>
        <c:ser>
          <c:idx val="2"/>
          <c:order val="2"/>
          <c:tx>
            <c:strRef>
              <c:f>EGC!$A$15</c:f>
              <c:strCache>
                <c:ptCount val="1"/>
                <c:pt idx="0">
                  <c:v>Evolución del gasto corriente (%)</c:v>
                </c:pt>
              </c:strCache>
            </c:strRef>
          </c:tx>
          <c:spPr>
            <a:ln w="25400"/>
          </c:spPr>
          <c:cat>
            <c:numRef>
              <c:f>EGC!$B$12:$E$12</c:f>
              <c:numCache>
                <c:formatCode>General</c:formatCode>
                <c:ptCount val="4"/>
              </c:numCache>
            </c:numRef>
          </c:cat>
          <c:val>
            <c:numRef>
              <c:f>EGC!$B$15:$E$15</c:f>
              <c:numCache>
                <c:formatCode>0.0</c:formatCode>
                <c:ptCount val="4"/>
                <c:pt idx="0">
                  <c:v>93.952517234551905</c:v>
                </c:pt>
                <c:pt idx="1">
                  <c:v>90.91894570026038</c:v>
                </c:pt>
                <c:pt idx="2">
                  <c:v>91.412243183004378</c:v>
                </c:pt>
                <c:pt idx="3">
                  <c:v>84.924861385627864</c:v>
                </c:pt>
              </c:numCache>
            </c:numRef>
          </c:val>
          <c:smooth val="0"/>
        </c:ser>
        <c:dLbls>
          <c:showLegendKey val="0"/>
          <c:showVal val="0"/>
          <c:showCatName val="0"/>
          <c:showSerName val="0"/>
          <c:showPercent val="0"/>
          <c:showBubbleSize val="0"/>
        </c:dLbls>
        <c:marker val="1"/>
        <c:smooth val="0"/>
        <c:axId val="209000160"/>
        <c:axId val="209000720"/>
      </c:lineChart>
      <c:catAx>
        <c:axId val="208999040"/>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208999600"/>
        <c:crosses val="autoZero"/>
        <c:auto val="1"/>
        <c:lblAlgn val="ctr"/>
        <c:lblOffset val="100"/>
        <c:tickLblSkip val="1"/>
        <c:tickMarkSkip val="1"/>
        <c:noMultiLvlLbl val="0"/>
      </c:catAx>
      <c:valAx>
        <c:axId val="208999600"/>
        <c:scaling>
          <c:orientation val="minMax"/>
        </c:scaling>
        <c:delete val="0"/>
        <c:axPos val="l"/>
        <c:numFmt formatCode="#,##0" sourceLinked="1"/>
        <c:majorTickMark val="out"/>
        <c:minorTickMark val="none"/>
        <c:tickLblPos val="nextTo"/>
        <c:txPr>
          <a:bodyPr rot="0" vert="horz"/>
          <a:lstStyle/>
          <a:p>
            <a:pPr>
              <a:defRPr lang="en-US"/>
            </a:pPr>
            <a:endParaRPr lang="es-MX"/>
          </a:p>
        </c:txPr>
        <c:crossAx val="208999040"/>
        <c:crosses val="autoZero"/>
        <c:crossBetween val="between"/>
      </c:valAx>
      <c:catAx>
        <c:axId val="209000160"/>
        <c:scaling>
          <c:orientation val="minMax"/>
        </c:scaling>
        <c:delete val="1"/>
        <c:axPos val="b"/>
        <c:numFmt formatCode="General" sourceLinked="1"/>
        <c:majorTickMark val="out"/>
        <c:minorTickMark val="none"/>
        <c:tickLblPos val="none"/>
        <c:crossAx val="209000720"/>
        <c:crosses val="autoZero"/>
        <c:auto val="1"/>
        <c:lblAlgn val="ctr"/>
        <c:lblOffset val="100"/>
        <c:noMultiLvlLbl val="0"/>
      </c:catAx>
      <c:valAx>
        <c:axId val="209000720"/>
        <c:scaling>
          <c:orientation val="minMax"/>
        </c:scaling>
        <c:delete val="0"/>
        <c:axPos val="r"/>
        <c:numFmt formatCode="0" sourceLinked="0"/>
        <c:majorTickMark val="out"/>
        <c:minorTickMark val="none"/>
        <c:tickLblPos val="nextTo"/>
        <c:txPr>
          <a:bodyPr rot="0" vert="horz"/>
          <a:lstStyle/>
          <a:p>
            <a:pPr>
              <a:defRPr lang="en-US"/>
            </a:pPr>
            <a:endParaRPr lang="es-MX"/>
          </a:p>
        </c:txPr>
        <c:crossAx val="209000160"/>
        <c:crosses val="max"/>
        <c:crossBetween val="between"/>
      </c:valAx>
    </c:plotArea>
    <c:legend>
      <c:legendPos val="r"/>
      <c:layout>
        <c:manualLayout>
          <c:xMode val="edge"/>
          <c:yMode val="edge"/>
          <c:x val="2.3375881433624214E-2"/>
          <c:y val="9.3700213075116248E-3"/>
          <c:w val="0.81249882226260173"/>
          <c:h val="0.23021163930001093"/>
        </c:manualLayout>
      </c:layout>
      <c:overlay val="0"/>
      <c:txPr>
        <a:bodyPr/>
        <a:lstStyle/>
        <a:p>
          <a:pPr>
            <a:defRPr lang="en-US" sz="800"/>
          </a:pPr>
          <a:endParaRPr lang="es-MX"/>
        </a:p>
      </c:txPr>
    </c:legend>
    <c:plotVisOnly val="1"/>
    <c:dispBlanksAs val="zero"/>
    <c:showDLblsOverMax val="0"/>
  </c:chart>
  <c:printSettings>
    <c:headerFooter alignWithMargins="0"/>
    <c:pageMargins b="1" l="0.75000000000000355" r="0.75000000000000355" t="1" header="0" footer="0"/>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2096317280453256"/>
          <c:y val="0.28523536669490401"/>
          <c:w val="0.65439093484419453"/>
          <c:h val="0.58389357417545051"/>
        </c:manualLayout>
      </c:layout>
      <c:barChart>
        <c:barDir val="col"/>
        <c:grouping val="clustered"/>
        <c:varyColors val="0"/>
        <c:ser>
          <c:idx val="0"/>
          <c:order val="0"/>
          <c:tx>
            <c:strRef>
              <c:f>EGI!$A$14</c:f>
              <c:strCache>
                <c:ptCount val="1"/>
                <c:pt idx="0">
                  <c:v> Presupuesto reprogramado (Gasto de inversión)</c:v>
                </c:pt>
              </c:strCache>
            </c:strRef>
          </c:tx>
          <c:invertIfNegative val="0"/>
          <c:cat>
            <c:strRef>
              <c:f>EGI!$B$11:$E$12</c:f>
              <c:strCache>
                <c:ptCount val="4"/>
                <c:pt idx="0">
                  <c:v>2009</c:v>
                </c:pt>
                <c:pt idx="1">
                  <c:v>2010</c:v>
                </c:pt>
                <c:pt idx="2">
                  <c:v>2011</c:v>
                </c:pt>
                <c:pt idx="3">
                  <c:v>2012</c:v>
                </c:pt>
              </c:strCache>
            </c:strRef>
          </c:cat>
          <c:val>
            <c:numRef>
              <c:f>EGI!$B$14:$E$14</c:f>
              <c:numCache>
                <c:formatCode>#,##0</c:formatCode>
                <c:ptCount val="4"/>
                <c:pt idx="0">
                  <c:v>19600</c:v>
                </c:pt>
                <c:pt idx="1">
                  <c:v>30109</c:v>
                </c:pt>
                <c:pt idx="2">
                  <c:v>5365</c:v>
                </c:pt>
                <c:pt idx="3">
                  <c:v>62284.9</c:v>
                </c:pt>
              </c:numCache>
            </c:numRef>
          </c:val>
        </c:ser>
        <c:ser>
          <c:idx val="1"/>
          <c:order val="1"/>
          <c:tx>
            <c:strRef>
              <c:f>EGI!$A$13</c:f>
              <c:strCache>
                <c:ptCount val="1"/>
                <c:pt idx="0">
                  <c:v>Gasto de inversión ejercido</c:v>
                </c:pt>
              </c:strCache>
            </c:strRef>
          </c:tx>
          <c:invertIfNegative val="0"/>
          <c:cat>
            <c:strRef>
              <c:f>EGI!$B$11:$E$12</c:f>
              <c:strCache>
                <c:ptCount val="4"/>
                <c:pt idx="0">
                  <c:v>2009</c:v>
                </c:pt>
                <c:pt idx="1">
                  <c:v>2010</c:v>
                </c:pt>
                <c:pt idx="2">
                  <c:v>2011</c:v>
                </c:pt>
                <c:pt idx="3">
                  <c:v>2012</c:v>
                </c:pt>
              </c:strCache>
            </c:strRef>
          </c:cat>
          <c:val>
            <c:numRef>
              <c:f>EGI!$B$13:$E$13</c:f>
              <c:numCache>
                <c:formatCode>#,##0</c:formatCode>
                <c:ptCount val="4"/>
                <c:pt idx="0">
                  <c:v>9514</c:v>
                </c:pt>
                <c:pt idx="1">
                  <c:v>748</c:v>
                </c:pt>
                <c:pt idx="2">
                  <c:v>3263</c:v>
                </c:pt>
                <c:pt idx="3">
                  <c:v>60803</c:v>
                </c:pt>
              </c:numCache>
            </c:numRef>
          </c:val>
        </c:ser>
        <c:dLbls>
          <c:showLegendKey val="0"/>
          <c:showVal val="0"/>
          <c:showCatName val="0"/>
          <c:showSerName val="0"/>
          <c:showPercent val="0"/>
          <c:showBubbleSize val="0"/>
        </c:dLbls>
        <c:gapWidth val="150"/>
        <c:overlap val="-10"/>
        <c:axId val="209004640"/>
        <c:axId val="209002400"/>
      </c:barChart>
      <c:lineChart>
        <c:grouping val="stacked"/>
        <c:varyColors val="0"/>
        <c:ser>
          <c:idx val="2"/>
          <c:order val="2"/>
          <c:tx>
            <c:strRef>
              <c:f>EGI!$A$15</c:f>
              <c:strCache>
                <c:ptCount val="1"/>
                <c:pt idx="0">
                  <c:v>Evolución del gasto de inversión (Recursos Fiscales) (%)</c:v>
                </c:pt>
              </c:strCache>
            </c:strRef>
          </c:tx>
          <c:spPr>
            <a:ln w="25400"/>
          </c:spPr>
          <c:cat>
            <c:numRef>
              <c:f>EGI!$B$12:$E$12</c:f>
              <c:numCache>
                <c:formatCode>General</c:formatCode>
                <c:ptCount val="4"/>
              </c:numCache>
            </c:numRef>
          </c:cat>
          <c:val>
            <c:numRef>
              <c:f>EGI!$B$15:$E$15</c:f>
              <c:numCache>
                <c:formatCode>0.0</c:formatCode>
                <c:ptCount val="4"/>
                <c:pt idx="0">
                  <c:v>48.54081632653061</c:v>
                </c:pt>
                <c:pt idx="1">
                  <c:v>2.4843070178351989</c:v>
                </c:pt>
                <c:pt idx="2">
                  <c:v>60.820130475302889</c:v>
                </c:pt>
                <c:pt idx="3">
                  <c:v>97.620771647702725</c:v>
                </c:pt>
              </c:numCache>
            </c:numRef>
          </c:val>
          <c:smooth val="0"/>
        </c:ser>
        <c:dLbls>
          <c:showLegendKey val="0"/>
          <c:showVal val="0"/>
          <c:showCatName val="0"/>
          <c:showSerName val="0"/>
          <c:showPercent val="0"/>
          <c:showBubbleSize val="0"/>
        </c:dLbls>
        <c:marker val="1"/>
        <c:smooth val="0"/>
        <c:axId val="209005760"/>
        <c:axId val="209006320"/>
      </c:lineChart>
      <c:catAx>
        <c:axId val="209004640"/>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209002400"/>
        <c:crosses val="autoZero"/>
        <c:auto val="1"/>
        <c:lblAlgn val="ctr"/>
        <c:lblOffset val="100"/>
        <c:tickLblSkip val="1"/>
        <c:tickMarkSkip val="1"/>
        <c:noMultiLvlLbl val="0"/>
      </c:catAx>
      <c:valAx>
        <c:axId val="209002400"/>
        <c:scaling>
          <c:logBase val="10"/>
          <c:orientation val="minMax"/>
        </c:scaling>
        <c:delete val="0"/>
        <c:axPos val="l"/>
        <c:title>
          <c:tx>
            <c:rich>
              <a:bodyPr/>
              <a:lstStyle/>
              <a:p>
                <a:pPr>
                  <a:defRPr lang="en-US"/>
                </a:pPr>
                <a:r>
                  <a:rPr lang="es-ES"/>
                  <a:t>Miles de pesos</a:t>
                </a:r>
              </a:p>
            </c:rich>
          </c:tx>
          <c:layout>
            <c:manualLayout>
              <c:xMode val="edge"/>
              <c:yMode val="edge"/>
              <c:x val="1.4164305949008507E-2"/>
              <c:y val="0.44966513414011111"/>
            </c:manualLayout>
          </c:layout>
          <c:overlay val="0"/>
          <c:spPr>
            <a:noFill/>
            <a:ln w="25400">
              <a:noFill/>
            </a:ln>
          </c:spPr>
        </c:title>
        <c:numFmt formatCode="#,##0" sourceLinked="1"/>
        <c:majorTickMark val="out"/>
        <c:minorTickMark val="none"/>
        <c:tickLblPos val="nextTo"/>
        <c:txPr>
          <a:bodyPr rot="0" vert="horz"/>
          <a:lstStyle/>
          <a:p>
            <a:pPr>
              <a:defRPr lang="en-US"/>
            </a:pPr>
            <a:endParaRPr lang="es-MX"/>
          </a:p>
        </c:txPr>
        <c:crossAx val="209004640"/>
        <c:crosses val="autoZero"/>
        <c:crossBetween val="between"/>
      </c:valAx>
      <c:catAx>
        <c:axId val="209005760"/>
        <c:scaling>
          <c:orientation val="minMax"/>
        </c:scaling>
        <c:delete val="1"/>
        <c:axPos val="b"/>
        <c:numFmt formatCode="General" sourceLinked="1"/>
        <c:majorTickMark val="out"/>
        <c:minorTickMark val="none"/>
        <c:tickLblPos val="none"/>
        <c:crossAx val="209006320"/>
        <c:crosses val="autoZero"/>
        <c:auto val="1"/>
        <c:lblAlgn val="ctr"/>
        <c:lblOffset val="100"/>
        <c:noMultiLvlLbl val="0"/>
      </c:catAx>
      <c:valAx>
        <c:axId val="209006320"/>
        <c:scaling>
          <c:orientation val="minMax"/>
        </c:scaling>
        <c:delete val="0"/>
        <c:axPos val="r"/>
        <c:title>
          <c:tx>
            <c:rich>
              <a:bodyPr rot="0" vert="horz"/>
              <a:lstStyle/>
              <a:p>
                <a:pPr>
                  <a:defRPr lang="en-US"/>
                </a:pPr>
                <a:r>
                  <a:rPr lang="es-ES"/>
                  <a:t>%</a:t>
                </a:r>
              </a:p>
            </c:rich>
          </c:tx>
          <c:layout>
            <c:manualLayout>
              <c:xMode val="edge"/>
              <c:yMode val="edge"/>
              <c:x val="0.94980169971671391"/>
              <c:y val="0.54362521798869345"/>
            </c:manualLayout>
          </c:layout>
          <c:overlay val="0"/>
          <c:spPr>
            <a:noFill/>
            <a:ln w="25400">
              <a:noFill/>
            </a:ln>
          </c:spPr>
        </c:title>
        <c:numFmt formatCode="0" sourceLinked="0"/>
        <c:majorTickMark val="out"/>
        <c:minorTickMark val="none"/>
        <c:tickLblPos val="nextTo"/>
        <c:txPr>
          <a:bodyPr rot="0" vert="horz"/>
          <a:lstStyle/>
          <a:p>
            <a:pPr>
              <a:defRPr lang="en-US"/>
            </a:pPr>
            <a:endParaRPr lang="es-MX"/>
          </a:p>
        </c:txPr>
        <c:crossAx val="209005760"/>
        <c:crosses val="max"/>
        <c:crossBetween val="between"/>
      </c:valAx>
    </c:plotArea>
    <c:legend>
      <c:legendPos val="r"/>
      <c:layout>
        <c:manualLayout>
          <c:xMode val="edge"/>
          <c:yMode val="edge"/>
          <c:x val="1.4164305949008507E-2"/>
          <c:y val="5.3691275167785227E-2"/>
          <c:w val="0.943342776203966"/>
          <c:h val="0.18791981539220406"/>
        </c:manualLayout>
      </c:layout>
      <c:overlay val="0"/>
      <c:txPr>
        <a:bodyPr/>
        <a:lstStyle/>
        <a:p>
          <a:pPr>
            <a:defRPr lang="en-US"/>
          </a:pPr>
          <a:endParaRPr lang="es-MX"/>
        </a:p>
      </c:txPr>
    </c:legend>
    <c:plotVisOnly val="1"/>
    <c:dispBlanksAs val="zero"/>
    <c:showDLblsOverMax val="0"/>
  </c:chart>
  <c:printSettings>
    <c:headerFooter alignWithMargins="0"/>
    <c:pageMargins b="1" l="0.75000000000000355" r="0.75000000000000355" t="1" header="0" footer="0"/>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859"/>
          <c:y val="0.19127552009019008"/>
          <c:w val="0.6915360650740161"/>
          <c:h val="0.67785340590815701"/>
        </c:manualLayout>
      </c:layout>
      <c:barChart>
        <c:barDir val="col"/>
        <c:grouping val="clustered"/>
        <c:varyColors val="0"/>
        <c:ser>
          <c:idx val="0"/>
          <c:order val="0"/>
          <c:tx>
            <c:strRef>
              <c:f>AUTOF!$A$14</c:f>
              <c:strCache>
                <c:ptCount val="1"/>
                <c:pt idx="0">
                  <c:v>Presupuesto ejercido</c:v>
                </c:pt>
              </c:strCache>
            </c:strRef>
          </c:tx>
          <c:invertIfNegative val="0"/>
          <c:cat>
            <c:strRef>
              <c:f>AUTOF!$B$11:$F$12</c:f>
              <c:strCache>
                <c:ptCount val="5"/>
                <c:pt idx="0">
                  <c:v>2009</c:v>
                </c:pt>
                <c:pt idx="1">
                  <c:v>2010</c:v>
                </c:pt>
                <c:pt idx="2">
                  <c:v>2011</c:v>
                </c:pt>
                <c:pt idx="3">
                  <c:v>2012</c:v>
                </c:pt>
                <c:pt idx="4">
                  <c:v>2013</c:v>
                </c:pt>
              </c:strCache>
            </c:strRef>
          </c:cat>
          <c:val>
            <c:numRef>
              <c:f>AUTOF!$B$14:$F$14</c:f>
              <c:numCache>
                <c:formatCode>#,##0</c:formatCode>
                <c:ptCount val="5"/>
                <c:pt idx="0">
                  <c:v>531486</c:v>
                </c:pt>
                <c:pt idx="1">
                  <c:v>518241</c:v>
                </c:pt>
                <c:pt idx="2">
                  <c:v>560225</c:v>
                </c:pt>
                <c:pt idx="3">
                  <c:v>621909.5</c:v>
                </c:pt>
              </c:numCache>
            </c:numRef>
          </c:val>
        </c:ser>
        <c:ser>
          <c:idx val="1"/>
          <c:order val="1"/>
          <c:tx>
            <c:strRef>
              <c:f>AUTOF!$A$13</c:f>
              <c:strCache>
                <c:ptCount val="1"/>
                <c:pt idx="0">
                  <c:v>Ingresos propios ejercidos </c:v>
                </c:pt>
              </c:strCache>
            </c:strRef>
          </c:tx>
          <c:invertIfNegative val="0"/>
          <c:cat>
            <c:strRef>
              <c:f>AUTOF!$B$11:$F$12</c:f>
              <c:strCache>
                <c:ptCount val="5"/>
                <c:pt idx="0">
                  <c:v>2009</c:v>
                </c:pt>
                <c:pt idx="1">
                  <c:v>2010</c:v>
                </c:pt>
                <c:pt idx="2">
                  <c:v>2011</c:v>
                </c:pt>
                <c:pt idx="3">
                  <c:v>2012</c:v>
                </c:pt>
                <c:pt idx="4">
                  <c:v>2013</c:v>
                </c:pt>
              </c:strCache>
            </c:strRef>
          </c:cat>
          <c:val>
            <c:numRef>
              <c:f>AUTOF!$B$13:$F$13</c:f>
              <c:numCache>
                <c:formatCode>#,##0</c:formatCode>
                <c:ptCount val="5"/>
                <c:pt idx="0">
                  <c:v>69071</c:v>
                </c:pt>
                <c:pt idx="1">
                  <c:v>45528</c:v>
                </c:pt>
                <c:pt idx="2">
                  <c:v>37815</c:v>
                </c:pt>
                <c:pt idx="3">
                  <c:v>28915</c:v>
                </c:pt>
              </c:numCache>
            </c:numRef>
          </c:val>
        </c:ser>
        <c:dLbls>
          <c:showLegendKey val="0"/>
          <c:showVal val="0"/>
          <c:showCatName val="0"/>
          <c:showSerName val="0"/>
          <c:showPercent val="0"/>
          <c:showBubbleSize val="0"/>
        </c:dLbls>
        <c:gapWidth val="150"/>
        <c:overlap val="-10"/>
        <c:axId val="209011360"/>
        <c:axId val="209009680"/>
      </c:barChart>
      <c:lineChart>
        <c:grouping val="stacked"/>
        <c:varyColors val="0"/>
        <c:ser>
          <c:idx val="2"/>
          <c:order val="2"/>
          <c:tx>
            <c:strRef>
              <c:f>AUTOF!$A$15</c:f>
              <c:strCache>
                <c:ptCount val="1"/>
                <c:pt idx="0">
                  <c:v>Índice de autofinanciamiento (%)</c:v>
                </c:pt>
              </c:strCache>
            </c:strRef>
          </c:tx>
          <c:spPr>
            <a:ln w="25400"/>
          </c:spPr>
          <c:cat>
            <c:numRef>
              <c:f>AUTOF!$B$12:$E$12</c:f>
              <c:numCache>
                <c:formatCode>General</c:formatCode>
                <c:ptCount val="4"/>
              </c:numCache>
            </c:numRef>
          </c:cat>
          <c:val>
            <c:numRef>
              <c:f>AUTOF!$B$15:$E$15</c:f>
              <c:numCache>
                <c:formatCode>0.0</c:formatCode>
                <c:ptCount val="4"/>
                <c:pt idx="0">
                  <c:v>12.995826795061394</c:v>
                </c:pt>
                <c:pt idx="1">
                  <c:v>8.785101912044782</c:v>
                </c:pt>
                <c:pt idx="2">
                  <c:v>6.7499665313043868</c:v>
                </c:pt>
                <c:pt idx="3">
                  <c:v>4.6493903051810594</c:v>
                </c:pt>
              </c:numCache>
            </c:numRef>
          </c:val>
          <c:smooth val="0"/>
        </c:ser>
        <c:dLbls>
          <c:showLegendKey val="0"/>
          <c:showVal val="0"/>
          <c:showCatName val="0"/>
          <c:showSerName val="0"/>
          <c:showPercent val="0"/>
          <c:showBubbleSize val="0"/>
        </c:dLbls>
        <c:marker val="1"/>
        <c:smooth val="0"/>
        <c:axId val="209010240"/>
        <c:axId val="209008000"/>
      </c:lineChart>
      <c:catAx>
        <c:axId val="209011360"/>
        <c:scaling>
          <c:orientation val="minMax"/>
        </c:scaling>
        <c:delete val="0"/>
        <c:axPos val="b"/>
        <c:numFmt formatCode="General"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09009680"/>
        <c:crosses val="autoZero"/>
        <c:auto val="1"/>
        <c:lblAlgn val="ctr"/>
        <c:lblOffset val="100"/>
        <c:tickLblSkip val="1"/>
        <c:tickMarkSkip val="1"/>
        <c:noMultiLvlLbl val="0"/>
      </c:catAx>
      <c:valAx>
        <c:axId val="209009680"/>
        <c:scaling>
          <c:orientation val="minMax"/>
        </c:scaling>
        <c:delete val="0"/>
        <c:axPos val="l"/>
        <c:title>
          <c:tx>
            <c:rich>
              <a:bodyPr/>
              <a:lstStyle/>
              <a:p>
                <a:pPr>
                  <a:defRPr lang="en-US" sz="1000" b="1" i="0" u="none" strike="noStrike" baseline="0">
                    <a:solidFill>
                      <a:srgbClr val="000000"/>
                    </a:solidFill>
                    <a:latin typeface="Calibri"/>
                    <a:ea typeface="Calibri"/>
                    <a:cs typeface="Calibri"/>
                  </a:defRPr>
                </a:pPr>
                <a:r>
                  <a:rPr lang="en-US"/>
                  <a:t>Miles de pesos</a:t>
                </a:r>
              </a:p>
            </c:rich>
          </c:tx>
          <c:layout>
            <c:manualLayout>
              <c:xMode val="edge"/>
              <c:yMode val="edge"/>
              <c:x val="1.4164326716018376E-2"/>
              <c:y val="0.44966510765101725"/>
            </c:manualLayout>
          </c:layout>
          <c:overlay val="0"/>
          <c:spPr>
            <a:noFill/>
            <a:ln w="25400">
              <a:noFill/>
            </a:ln>
          </c:spPr>
        </c:title>
        <c:numFmt formatCode="#,##0"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09011360"/>
        <c:crosses val="autoZero"/>
        <c:crossBetween val="between"/>
      </c:valAx>
      <c:catAx>
        <c:axId val="209010240"/>
        <c:scaling>
          <c:orientation val="minMax"/>
        </c:scaling>
        <c:delete val="1"/>
        <c:axPos val="b"/>
        <c:numFmt formatCode="General" sourceLinked="1"/>
        <c:majorTickMark val="out"/>
        <c:minorTickMark val="none"/>
        <c:tickLblPos val="none"/>
        <c:crossAx val="209008000"/>
        <c:crosses val="autoZero"/>
        <c:auto val="1"/>
        <c:lblAlgn val="ctr"/>
        <c:lblOffset val="100"/>
        <c:noMultiLvlLbl val="0"/>
      </c:catAx>
      <c:valAx>
        <c:axId val="209008000"/>
        <c:scaling>
          <c:orientation val="minMax"/>
        </c:scaling>
        <c:delete val="0"/>
        <c:axPos val="r"/>
        <c:title>
          <c:tx>
            <c:rich>
              <a:bodyPr rot="0" vert="horz"/>
              <a:lstStyle/>
              <a:p>
                <a:pPr algn="ctr">
                  <a:defRPr lang="en-US" sz="1000" b="1" i="0" u="none" strike="noStrike" baseline="0">
                    <a:solidFill>
                      <a:srgbClr val="000000"/>
                    </a:solidFill>
                    <a:latin typeface="Calibri"/>
                    <a:ea typeface="Calibri"/>
                    <a:cs typeface="Calibri"/>
                  </a:defRPr>
                </a:pPr>
                <a:r>
                  <a:rPr lang="en-US"/>
                  <a:t>%</a:t>
                </a:r>
              </a:p>
            </c:rich>
          </c:tx>
          <c:layout>
            <c:manualLayout>
              <c:xMode val="edge"/>
              <c:yMode val="edge"/>
              <c:x val="0.95046295023595728"/>
              <c:y val="0.543625204744145"/>
            </c:manualLayout>
          </c:layout>
          <c:overlay val="0"/>
          <c:spPr>
            <a:noFill/>
            <a:ln w="25400">
              <a:noFill/>
            </a:ln>
          </c:spPr>
        </c:title>
        <c:numFmt formatCode="0" sourceLinked="0"/>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09010240"/>
        <c:crosses val="max"/>
        <c:crossBetween val="between"/>
      </c:valAx>
    </c:plotArea>
    <c:legend>
      <c:legendPos val="r"/>
      <c:layout>
        <c:manualLayout>
          <c:xMode val="edge"/>
          <c:yMode val="edge"/>
          <c:x val="1.3245102466929793E-2"/>
          <c:y val="5.2040863313138523E-3"/>
          <c:w val="0.68653562943036117"/>
          <c:h val="0.1865451029147675"/>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355" r="0.75000000000000355" t="1" header="0" footer="0"/>
    <c:pageSetup orientation="landscape"/>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cuantificación del volúmen total de personas capacitadas, agrupa a las distintas modalidades de este servicio que proporciona el  Sistema Conalep.</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(Capacitados en el trabajo+Capacitados para el trabajo)</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ABE1C8E1-7FBB-4CD1-B419-6509392F5F8E}" type="presOf" srcId="{5F3CE698-83EC-4F46-A588-C2A27444A963}" destId="{855A7947-3FE3-4593-9B5B-25A83DDF0DE0}" srcOrd="0" destOrd="0" presId="urn:microsoft.com/office/officeart/2005/8/layout/vList5"/>
    <dgm:cxn modelId="{D74F67EC-B4D2-4CC6-BEB6-D531E2DFD5E6}" type="presOf" srcId="{ABEB45ED-5C4E-4984-84AD-90C0ACDFAA4F}" destId="{9553F992-FFD1-4A84-9FE6-C30B4C8A1690}" srcOrd="0" destOrd="1" presId="urn:microsoft.com/office/officeart/2005/8/layout/vList5"/>
    <dgm:cxn modelId="{05C7F9B0-8D19-40D4-95D8-02BB46E29CC3}" type="presOf" srcId="{5C81CDAA-A043-4A6F-8116-6EC1B37F326A}" destId="{036A28D4-44BD-4EB7-A6C9-3CB02BB10A58}" srcOrd="0" destOrd="0" presId="urn:microsoft.com/office/officeart/2005/8/layout/vList5"/>
    <dgm:cxn modelId="{30AA4491-9BED-41CB-B641-BCB2FF383336}" type="presOf" srcId="{CB31F788-5EAF-4029-B608-2DE9ACC8C65B}" destId="{9553F992-FFD1-4A84-9FE6-C30B4C8A169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D1137E8A-3015-43A8-BFE6-5A36E8951216}" type="presOf" srcId="{6D3234EB-5E70-47CC-9D9C-C6F5A670C9BB}" destId="{E4FD1D0D-3F88-4026-8B59-9676C7D33E72}" srcOrd="0" destOrd="0" presId="urn:microsoft.com/office/officeart/2005/8/layout/vList5"/>
    <dgm:cxn modelId="{17592830-C9EC-433B-8D3C-D7F95EF36FF8}" type="presOf" srcId="{9C16EF9A-BB3F-4155-8EAC-CFB88B7FB705}" destId="{B9B679CA-3EAA-4529-A485-FDACFF403B76}"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2943FEF4-7E22-4D95-B7BB-601AF6EDF4D1}" type="presOf" srcId="{6A1B0731-4605-46AC-B5B5-96265937D531}" destId="{AF79752F-4DDD-44EB-8B2D-1B53B838B84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4497CBF8-51B2-46F3-BB1D-93BBA4297716}" srcId="{5F3CE698-83EC-4F46-A588-C2A27444A963}" destId="{6A1B0731-4605-46AC-B5B5-96265937D531}" srcOrd="1" destOrd="0" parTransId="{0E41CDA5-80AA-4FC9-B188-50285C28FAA2}" sibTransId="{94D1116D-750D-412B-B14F-E521CAE3633C}"/>
    <dgm:cxn modelId="{C4335EA6-9C69-4CD5-B1A3-7D97D60900DE}" type="presOf" srcId="{640F6350-8D1C-4949-8640-268550B289E8}" destId="{173DD0A6-FDC8-421F-9D81-939392B323A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A0D233BF-ADB6-4A33-8377-E92D50B9C8E9}" type="presOf" srcId="{E10972A8-2130-4DF2-9586-0192D1E633EB}" destId="{2C73E0ED-031D-4BA6-B300-AB7AAE9ABE10}" srcOrd="0" destOrd="0" presId="urn:microsoft.com/office/officeart/2005/8/layout/vList5"/>
    <dgm:cxn modelId="{87E3AC54-3381-44B3-9008-E5106F133FB1}" type="presOf" srcId="{FC6A3C28-4DA2-44F2-90A8-D9B3F9E3CCC2}" destId="{F1BCD501-2DC2-49B5-B2E1-CC5252C1117E}" srcOrd="0" destOrd="0" presId="urn:microsoft.com/office/officeart/2005/8/layout/vList5"/>
    <dgm:cxn modelId="{3FA86740-7E44-429E-B395-AA07D2FFEBE2}" type="presParOf" srcId="{855A7947-3FE3-4593-9B5B-25A83DDF0DE0}" destId="{664B1A7B-B055-4200-93AE-7C607492048C}" srcOrd="0" destOrd="0" presId="urn:microsoft.com/office/officeart/2005/8/layout/vList5"/>
    <dgm:cxn modelId="{A4109657-811B-429C-8F41-7FAC582C2CEC}" type="presParOf" srcId="{664B1A7B-B055-4200-93AE-7C607492048C}" destId="{036A28D4-44BD-4EB7-A6C9-3CB02BB10A58}" srcOrd="0" destOrd="0" presId="urn:microsoft.com/office/officeart/2005/8/layout/vList5"/>
    <dgm:cxn modelId="{8F925101-1A19-4001-81DB-9CC617B32386}" type="presParOf" srcId="{664B1A7B-B055-4200-93AE-7C607492048C}" destId="{E4FD1D0D-3F88-4026-8B59-9676C7D33E72}" srcOrd="1" destOrd="0" presId="urn:microsoft.com/office/officeart/2005/8/layout/vList5"/>
    <dgm:cxn modelId="{1B6DF22D-F61E-4B53-81EF-58CD9F01F2DE}" type="presParOf" srcId="{855A7947-3FE3-4593-9B5B-25A83DDF0DE0}" destId="{AE9A78C4-B958-41B4-9829-5BEBF700FA0A}" srcOrd="1" destOrd="0" presId="urn:microsoft.com/office/officeart/2005/8/layout/vList5"/>
    <dgm:cxn modelId="{2AD02483-333D-4130-A67C-9ECB56B9C8D6}" type="presParOf" srcId="{855A7947-3FE3-4593-9B5B-25A83DDF0DE0}" destId="{A437FBAA-8A62-4D1A-8086-B1D54AF76303}" srcOrd="2" destOrd="0" presId="urn:microsoft.com/office/officeart/2005/8/layout/vList5"/>
    <dgm:cxn modelId="{0A3C35EB-338B-4599-825C-3C628D045252}" type="presParOf" srcId="{A437FBAA-8A62-4D1A-8086-B1D54AF76303}" destId="{AF79752F-4DDD-44EB-8B2D-1B53B838B840}" srcOrd="0" destOrd="0" presId="urn:microsoft.com/office/officeart/2005/8/layout/vList5"/>
    <dgm:cxn modelId="{43D01853-F122-41DC-8FD5-05F9F40E1D08}" type="presParOf" srcId="{A437FBAA-8A62-4D1A-8086-B1D54AF76303}" destId="{2C73E0ED-031D-4BA6-B300-AB7AAE9ABE10}" srcOrd="1" destOrd="0" presId="urn:microsoft.com/office/officeart/2005/8/layout/vList5"/>
    <dgm:cxn modelId="{BCE14677-69CA-4975-88DF-464AC906E895}" type="presParOf" srcId="{855A7947-3FE3-4593-9B5B-25A83DDF0DE0}" destId="{80F9C0DF-82F8-41C3-ACEA-77E703079C6B}" srcOrd="3" destOrd="0" presId="urn:microsoft.com/office/officeart/2005/8/layout/vList5"/>
    <dgm:cxn modelId="{F9061405-DDDB-496E-9D0C-79B4F2C9C7FD}" type="presParOf" srcId="{855A7947-3FE3-4593-9B5B-25A83DDF0DE0}" destId="{812CB7ED-78D0-4AAF-A694-174F3A354C15}" srcOrd="4" destOrd="0" presId="urn:microsoft.com/office/officeart/2005/8/layout/vList5"/>
    <dgm:cxn modelId="{15ADAA97-0618-456D-8A98-7F935D84EC4A}" type="presParOf" srcId="{812CB7ED-78D0-4AAF-A694-174F3A354C15}" destId="{173DD0A6-FDC8-421F-9D81-939392B323A2}" srcOrd="0" destOrd="0" presId="urn:microsoft.com/office/officeart/2005/8/layout/vList5"/>
    <dgm:cxn modelId="{CA916A48-BF8D-4E04-A303-1FE00002E467}" type="presParOf" srcId="{812CB7ED-78D0-4AAF-A694-174F3A354C15}" destId="{B9B679CA-3EAA-4529-A485-FDACFF403B76}" srcOrd="1" destOrd="0" presId="urn:microsoft.com/office/officeart/2005/8/layout/vList5"/>
    <dgm:cxn modelId="{ADEC1728-4A6B-4C37-9D89-27EACF9C0AF0}" type="presParOf" srcId="{855A7947-3FE3-4593-9B5B-25A83DDF0DE0}" destId="{9368C20E-C076-406B-B1E6-1A98DDD517D1}" srcOrd="5" destOrd="0" presId="urn:microsoft.com/office/officeart/2005/8/layout/vList5"/>
    <dgm:cxn modelId="{4880B0D1-AAB6-4E82-8A4E-92C782B8CA4E}" type="presParOf" srcId="{855A7947-3FE3-4593-9B5B-25A83DDF0DE0}" destId="{E6FB44D2-E69C-4F10-B152-503965941D26}" srcOrd="6" destOrd="0" presId="urn:microsoft.com/office/officeart/2005/8/layout/vList5"/>
    <dgm:cxn modelId="{BA6720B8-0D23-4DF3-B4D5-16A8AA6E797E}" type="presParOf" srcId="{E6FB44D2-E69C-4F10-B152-503965941D26}" destId="{F1BCD501-2DC2-49B5-B2E1-CC5252C1117E}" srcOrd="0" destOrd="0" presId="urn:microsoft.com/office/officeart/2005/8/layout/vList5"/>
    <dgm:cxn modelId="{7621A895-E07C-4BC4-9774-20643357298A}"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9"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just" rtl="0"/>
          <a:r>
            <a:rPr lang="es-ES" sz="800" b="0" i="0" strike="noStrike">
              <a:solidFill>
                <a:srgbClr val="000000"/>
              </a:solidFill>
              <a:latin typeface="Arial"/>
              <a:cs typeface="Arial"/>
            </a:rPr>
            <a:t>El índice del cumplimiento de normatividad de partidas restringidas determina el porcentaje del presupuesto ejercido de las partidas sujetas a restricción respecto del presupuesto autorizado para éstas. </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de partidas sujetas a restricción/Presupuesto autorizado de partidas sujetas a restricción)*100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5" custLinFactNeighborY="4927">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58D6A7E4-495A-4925-96DD-B1B502A95923}" type="presOf" srcId="{5F3CE698-83EC-4F46-A588-C2A27444A963}" destId="{855A7947-3FE3-4593-9B5B-25A83DDF0DE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460BE7FC-287A-468A-8F4B-5B28E243DDB1}" type="presOf" srcId="{5C81CDAA-A043-4A6F-8116-6EC1B37F326A}" destId="{036A28D4-44BD-4EB7-A6C9-3CB02BB10A58}" srcOrd="0" destOrd="0" presId="urn:microsoft.com/office/officeart/2005/8/layout/vList5"/>
    <dgm:cxn modelId="{2BF9E092-1621-445C-AA35-0FDB9333BA20}" type="presOf" srcId="{6A1B0731-4605-46AC-B5B5-96265937D531}" destId="{AF79752F-4DDD-44EB-8B2D-1B53B838B840}" srcOrd="0" destOrd="0" presId="urn:microsoft.com/office/officeart/2005/8/layout/vList5"/>
    <dgm:cxn modelId="{F4C7781C-27DE-4161-B89C-A053EB072E1D}" type="presOf" srcId="{640F6350-8D1C-4949-8640-268550B289E8}" destId="{173DD0A6-FDC8-421F-9D81-939392B323A2}"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E03BD5F-48AA-4FEC-8047-249AA6C4E9AD}" type="presOf" srcId="{6D3234EB-5E70-47CC-9D9C-C6F5A670C9BB}" destId="{E4FD1D0D-3F88-4026-8B59-9676C7D33E72}"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14318B8B-5D2A-4D00-A03B-56867C3E50DA}" type="presOf" srcId="{9C16EF9A-BB3F-4155-8EAC-CFB88B7FB705}" destId="{B9B679CA-3EAA-4529-A485-FDACFF403B76}" srcOrd="0" destOrd="0" presId="urn:microsoft.com/office/officeart/2005/8/layout/vList5"/>
    <dgm:cxn modelId="{C1CD3930-FB2B-4CBB-90AE-6CE3159BC9D9}" type="presOf" srcId="{E10972A8-2130-4DF2-9586-0192D1E633EB}" destId="{2C73E0ED-031D-4BA6-B300-AB7AAE9ABE1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AFBD9D7D-94AC-4F96-8233-6D30E789EB9E}" type="presOf" srcId="{CB31F788-5EAF-4029-B608-2DE9ACC8C65B}" destId="{9553F992-FFD1-4A84-9FE6-C30B4C8A1690}" srcOrd="0" destOrd="0" presId="urn:microsoft.com/office/officeart/2005/8/layout/vList5"/>
    <dgm:cxn modelId="{F5C97F40-001C-4A10-B145-35BCE356525E}" type="presOf" srcId="{FC6A3C28-4DA2-44F2-90A8-D9B3F9E3CCC2}" destId="{F1BCD501-2DC2-49B5-B2E1-CC5252C1117E}"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A2E07A27-2598-4278-8ABD-26CBB08C18F5}" type="presOf" srcId="{ABEB45ED-5C4E-4984-84AD-90C0ACDFAA4F}" destId="{9553F992-FFD1-4A84-9FE6-C30B4C8A1690}" srcOrd="0" destOrd="1" presId="urn:microsoft.com/office/officeart/2005/8/layout/vList5"/>
    <dgm:cxn modelId="{D689CC51-0EEF-4415-BAD7-361A090A0E7A}" type="presParOf" srcId="{855A7947-3FE3-4593-9B5B-25A83DDF0DE0}" destId="{664B1A7B-B055-4200-93AE-7C607492048C}" srcOrd="0" destOrd="0" presId="urn:microsoft.com/office/officeart/2005/8/layout/vList5"/>
    <dgm:cxn modelId="{00CF6C3E-17C8-4464-BF9E-9B23FD2A1765}" type="presParOf" srcId="{664B1A7B-B055-4200-93AE-7C607492048C}" destId="{036A28D4-44BD-4EB7-A6C9-3CB02BB10A58}" srcOrd="0" destOrd="0" presId="urn:microsoft.com/office/officeart/2005/8/layout/vList5"/>
    <dgm:cxn modelId="{BAD88E42-DCC8-4908-A4DF-0A6C5A6E44D3}" type="presParOf" srcId="{664B1A7B-B055-4200-93AE-7C607492048C}" destId="{E4FD1D0D-3F88-4026-8B59-9676C7D33E72}" srcOrd="1" destOrd="0" presId="urn:microsoft.com/office/officeart/2005/8/layout/vList5"/>
    <dgm:cxn modelId="{7A26771A-FD8E-4667-9CA2-D03101CFC1F3}" type="presParOf" srcId="{855A7947-3FE3-4593-9B5B-25A83DDF0DE0}" destId="{AE9A78C4-B958-41B4-9829-5BEBF700FA0A}" srcOrd="1" destOrd="0" presId="urn:microsoft.com/office/officeart/2005/8/layout/vList5"/>
    <dgm:cxn modelId="{7A345670-99F1-4781-8A56-35FA31509CC0}" type="presParOf" srcId="{855A7947-3FE3-4593-9B5B-25A83DDF0DE0}" destId="{A437FBAA-8A62-4D1A-8086-B1D54AF76303}" srcOrd="2" destOrd="0" presId="urn:microsoft.com/office/officeart/2005/8/layout/vList5"/>
    <dgm:cxn modelId="{3E242E19-EE36-4B0C-A288-1F684F00DD2C}" type="presParOf" srcId="{A437FBAA-8A62-4D1A-8086-B1D54AF76303}" destId="{AF79752F-4DDD-44EB-8B2D-1B53B838B840}" srcOrd="0" destOrd="0" presId="urn:microsoft.com/office/officeart/2005/8/layout/vList5"/>
    <dgm:cxn modelId="{074A0EE0-4721-474F-9D71-8705A55287DC}" type="presParOf" srcId="{A437FBAA-8A62-4D1A-8086-B1D54AF76303}" destId="{2C73E0ED-031D-4BA6-B300-AB7AAE9ABE10}" srcOrd="1" destOrd="0" presId="urn:microsoft.com/office/officeart/2005/8/layout/vList5"/>
    <dgm:cxn modelId="{5875490B-29CC-4339-859F-94B9B78E5A64}" type="presParOf" srcId="{855A7947-3FE3-4593-9B5B-25A83DDF0DE0}" destId="{80F9C0DF-82F8-41C3-ACEA-77E703079C6B}" srcOrd="3" destOrd="0" presId="urn:microsoft.com/office/officeart/2005/8/layout/vList5"/>
    <dgm:cxn modelId="{34CD55BF-AE08-430E-8FD2-C743AABDCECD}" type="presParOf" srcId="{855A7947-3FE3-4593-9B5B-25A83DDF0DE0}" destId="{812CB7ED-78D0-4AAF-A694-174F3A354C15}" srcOrd="4" destOrd="0" presId="urn:microsoft.com/office/officeart/2005/8/layout/vList5"/>
    <dgm:cxn modelId="{A2AD18C1-C8D3-4FBF-878C-B695A8F12BEF}" type="presParOf" srcId="{812CB7ED-78D0-4AAF-A694-174F3A354C15}" destId="{173DD0A6-FDC8-421F-9D81-939392B323A2}" srcOrd="0" destOrd="0" presId="urn:microsoft.com/office/officeart/2005/8/layout/vList5"/>
    <dgm:cxn modelId="{48877141-8600-4A8F-A4BF-06AFF41AA085}" type="presParOf" srcId="{812CB7ED-78D0-4AAF-A694-174F3A354C15}" destId="{B9B679CA-3EAA-4529-A485-FDACFF403B76}" srcOrd="1" destOrd="0" presId="urn:microsoft.com/office/officeart/2005/8/layout/vList5"/>
    <dgm:cxn modelId="{1BCB812B-F3EA-4A21-B2C4-05216208E297}" type="presParOf" srcId="{855A7947-3FE3-4593-9B5B-25A83DDF0DE0}" destId="{9368C20E-C076-406B-B1E6-1A98DDD517D1}" srcOrd="5" destOrd="0" presId="urn:microsoft.com/office/officeart/2005/8/layout/vList5"/>
    <dgm:cxn modelId="{F9A3350D-AF78-438E-BED7-F538D1C2E35E}" type="presParOf" srcId="{855A7947-3FE3-4593-9B5B-25A83DDF0DE0}" destId="{E6FB44D2-E69C-4F10-B152-503965941D26}" srcOrd="6" destOrd="0" presId="urn:microsoft.com/office/officeart/2005/8/layout/vList5"/>
    <dgm:cxn modelId="{1CF33CB4-68BD-4CA5-B1FE-820E50909F03}" type="presParOf" srcId="{E6FB44D2-E69C-4F10-B152-503965941D26}" destId="{F1BCD501-2DC2-49B5-B2E1-CC5252C1117E}" srcOrd="0" destOrd="0" presId="urn:microsoft.com/office/officeart/2005/8/layout/vList5"/>
    <dgm:cxn modelId="{21B8A51E-DF91-41E7-A59D-AF9DB98F269C}"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9"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Alumnos Becados determina la proporción de los becarios con respecto del total de los alumnos atendidos en un periodo..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r>
            <a:rPr lang="es-ES" sz="800" b="0" i="0" strike="noStrike">
              <a:solidFill>
                <a:srgbClr val="000000"/>
              </a:solidFill>
              <a:latin typeface="Arial"/>
              <a:cs typeface="Arial"/>
            </a:rPr>
            <a:t>(Alumnos becados en el semestre  escolar/ Alumnos atendidos en el  semestre calendario )* 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Semestral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r>
            <a:rPr lang="es-ES" sz="800">
              <a:latin typeface="Arial" pitchFamily="34" charset="0"/>
              <a:cs typeface="Arial" pitchFamily="34" charset="0"/>
            </a:rPr>
            <a:t>Estratégico</a:t>
          </a: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976104C0-CF59-4EE5-9245-A0E62118A8D3}" type="presOf" srcId="{6D3234EB-5E70-47CC-9D9C-C6F5A670C9BB}" destId="{E4FD1D0D-3F88-4026-8B59-9676C7D33E72}" srcOrd="0" destOrd="0" presId="urn:microsoft.com/office/officeart/2005/8/layout/vList5"/>
    <dgm:cxn modelId="{21823C87-1284-497F-B48A-E26C1C2EAEA2}" type="presOf" srcId="{640F6350-8D1C-4949-8640-268550B289E8}" destId="{173DD0A6-FDC8-421F-9D81-939392B323A2}"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B3195567-D625-4DC8-B64B-97F54433A550}" type="presOf" srcId="{FC6A3C28-4DA2-44F2-90A8-D9B3F9E3CCC2}" destId="{F1BCD501-2DC2-49B5-B2E1-CC5252C1117E}"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F96E984-DCD6-43D6-B4CF-23B8FD051046}" type="presOf" srcId="{5F3CE698-83EC-4F46-A588-C2A27444A963}" destId="{855A7947-3FE3-4593-9B5B-25A83DDF0DE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78AF0EE6-3DCD-4CC4-A76B-CA2BDDF5C643}" type="presOf" srcId="{E10972A8-2130-4DF2-9586-0192D1E633EB}" destId="{2C73E0ED-031D-4BA6-B300-AB7AAE9ABE10}" srcOrd="0" destOrd="0" presId="urn:microsoft.com/office/officeart/2005/8/layout/vList5"/>
    <dgm:cxn modelId="{6FABE707-268B-4011-9874-EB4C119EB54B}" type="presOf" srcId="{6A1B0731-4605-46AC-B5B5-96265937D531}" destId="{AF79752F-4DDD-44EB-8B2D-1B53B838B840}" srcOrd="0" destOrd="0" presId="urn:microsoft.com/office/officeart/2005/8/layout/vList5"/>
    <dgm:cxn modelId="{FE3742FF-7CA9-4107-9B66-EA2E74027CA3}"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B21BE937-D872-41F3-84D7-B0A6BAF322C1}" type="presOf" srcId="{5C81CDAA-A043-4A6F-8116-6EC1B37F326A}" destId="{036A28D4-44BD-4EB7-A6C9-3CB02BB10A58}"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6062AA42-658C-4B70-88A0-5492C7973DEA}" type="presOf" srcId="{9C16EF9A-BB3F-4155-8EAC-CFB88B7FB705}" destId="{B9B679CA-3EAA-4529-A485-FDACFF403B76}" srcOrd="0" destOrd="0" presId="urn:microsoft.com/office/officeart/2005/8/layout/vList5"/>
    <dgm:cxn modelId="{CB9B506D-269A-4A37-B843-4A5429C6F6D0}" type="presParOf" srcId="{855A7947-3FE3-4593-9B5B-25A83DDF0DE0}" destId="{664B1A7B-B055-4200-93AE-7C607492048C}" srcOrd="0" destOrd="0" presId="urn:microsoft.com/office/officeart/2005/8/layout/vList5"/>
    <dgm:cxn modelId="{850FF3DF-7649-4DCB-81D6-4445962D162C}" type="presParOf" srcId="{664B1A7B-B055-4200-93AE-7C607492048C}" destId="{036A28D4-44BD-4EB7-A6C9-3CB02BB10A58}" srcOrd="0" destOrd="0" presId="urn:microsoft.com/office/officeart/2005/8/layout/vList5"/>
    <dgm:cxn modelId="{BE078599-F564-4A18-828A-0B43E1A7F930}" type="presParOf" srcId="{664B1A7B-B055-4200-93AE-7C607492048C}" destId="{E4FD1D0D-3F88-4026-8B59-9676C7D33E72}" srcOrd="1" destOrd="0" presId="urn:microsoft.com/office/officeart/2005/8/layout/vList5"/>
    <dgm:cxn modelId="{D67F5CB0-4691-46E5-80C2-1097DDF24BF0}" type="presParOf" srcId="{855A7947-3FE3-4593-9B5B-25A83DDF0DE0}" destId="{AE9A78C4-B958-41B4-9829-5BEBF700FA0A}" srcOrd="1" destOrd="0" presId="urn:microsoft.com/office/officeart/2005/8/layout/vList5"/>
    <dgm:cxn modelId="{442C3547-90A7-4D50-BF03-EBC883EA4B33}" type="presParOf" srcId="{855A7947-3FE3-4593-9B5B-25A83DDF0DE0}" destId="{A437FBAA-8A62-4D1A-8086-B1D54AF76303}" srcOrd="2" destOrd="0" presId="urn:microsoft.com/office/officeart/2005/8/layout/vList5"/>
    <dgm:cxn modelId="{B129C97E-1679-4A4A-B755-EECAAA9FBE20}" type="presParOf" srcId="{A437FBAA-8A62-4D1A-8086-B1D54AF76303}" destId="{AF79752F-4DDD-44EB-8B2D-1B53B838B840}" srcOrd="0" destOrd="0" presId="urn:microsoft.com/office/officeart/2005/8/layout/vList5"/>
    <dgm:cxn modelId="{59A5B7CF-FDC5-4607-9445-47AC4F0ACBA4}" type="presParOf" srcId="{A437FBAA-8A62-4D1A-8086-B1D54AF76303}" destId="{2C73E0ED-031D-4BA6-B300-AB7AAE9ABE10}" srcOrd="1" destOrd="0" presId="urn:microsoft.com/office/officeart/2005/8/layout/vList5"/>
    <dgm:cxn modelId="{3B32536D-7497-44D3-91B9-2BE12E5F54FB}" type="presParOf" srcId="{855A7947-3FE3-4593-9B5B-25A83DDF0DE0}" destId="{80F9C0DF-82F8-41C3-ACEA-77E703079C6B}" srcOrd="3" destOrd="0" presId="urn:microsoft.com/office/officeart/2005/8/layout/vList5"/>
    <dgm:cxn modelId="{9B29B8A4-60FE-493C-A373-BECB30D30ADB}" type="presParOf" srcId="{855A7947-3FE3-4593-9B5B-25A83DDF0DE0}" destId="{812CB7ED-78D0-4AAF-A694-174F3A354C15}" srcOrd="4" destOrd="0" presId="urn:microsoft.com/office/officeart/2005/8/layout/vList5"/>
    <dgm:cxn modelId="{770D9B14-3085-4304-8D8D-629108EDD537}" type="presParOf" srcId="{812CB7ED-78D0-4AAF-A694-174F3A354C15}" destId="{173DD0A6-FDC8-421F-9D81-939392B323A2}" srcOrd="0" destOrd="0" presId="urn:microsoft.com/office/officeart/2005/8/layout/vList5"/>
    <dgm:cxn modelId="{A9DC0A28-0C4A-464D-8FF9-7616F66B6B16}" type="presParOf" srcId="{812CB7ED-78D0-4AAF-A694-174F3A354C15}" destId="{B9B679CA-3EAA-4529-A485-FDACFF403B76}" srcOrd="1" destOrd="0" presId="urn:microsoft.com/office/officeart/2005/8/layout/vList5"/>
    <dgm:cxn modelId="{A0CD88EF-F399-4A88-889B-7E729D2C153E}" type="presParOf" srcId="{855A7947-3FE3-4593-9B5B-25A83DDF0DE0}" destId="{9368C20E-C076-406B-B1E6-1A98DDD517D1}" srcOrd="5" destOrd="0" presId="urn:microsoft.com/office/officeart/2005/8/layout/vList5"/>
    <dgm:cxn modelId="{2FD6A44A-CB42-4D72-B94F-F9B63B74AC9D}" type="presParOf" srcId="{855A7947-3FE3-4593-9B5B-25A83DDF0DE0}" destId="{E6FB44D2-E69C-4F10-B152-503965941D26}" srcOrd="6" destOrd="0" presId="urn:microsoft.com/office/officeart/2005/8/layout/vList5"/>
    <dgm:cxn modelId="{0D9B0707-47AE-4957-B725-233F6476E915}" type="presParOf" srcId="{E6FB44D2-E69C-4F10-B152-503965941D26}" destId="{F1BCD501-2DC2-49B5-B2E1-CC5252C1117E}" srcOrd="0" destOrd="0" presId="urn:microsoft.com/office/officeart/2005/8/layout/vList5"/>
    <dgm:cxn modelId="{ACB6CA15-78D9-4E8E-9E70-CF99554E656C}"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relación costo Prestador de Servicios Profesionales/gasto total indica el porcentaje que representa el gasto de Prestadores de Servicios Profesionales con relación al gasto total.</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ejercido en Prestadores de Servicios Profesionales / Presupuesto ejercido) * 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386700A7-72C6-4B5B-A1B8-0894B2D1F7D2}" type="presOf" srcId="{9C16EF9A-BB3F-4155-8EAC-CFB88B7FB705}" destId="{B9B679CA-3EAA-4529-A485-FDACFF403B76}" srcOrd="0" destOrd="0" presId="urn:microsoft.com/office/officeart/2005/8/layout/vList5"/>
    <dgm:cxn modelId="{D090ED3B-48B7-4CC0-8097-FF4DE359DCB4}" type="presOf" srcId="{5F3CE698-83EC-4F46-A588-C2A27444A963}" destId="{855A7947-3FE3-4593-9B5B-25A83DDF0DE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F20427CD-1CEC-4E95-BA39-AAD080553764}" type="presOf" srcId="{E10972A8-2130-4DF2-9586-0192D1E633EB}" destId="{2C73E0ED-031D-4BA6-B300-AB7AAE9ABE1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186FFC60-DFAF-497B-90D2-0BE787A39AF8}" type="presOf" srcId="{5C81CDAA-A043-4A6F-8116-6EC1B37F326A}" destId="{036A28D4-44BD-4EB7-A6C9-3CB02BB10A58}"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855141C9-B9CE-4779-8DD5-97DB05D1F688}" type="presOf" srcId="{CB31F788-5EAF-4029-B608-2DE9ACC8C65B}" destId="{9553F992-FFD1-4A84-9FE6-C30B4C8A169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D44D312F-5A1F-4371-91B1-AAE5D0470B28}" type="presOf" srcId="{6A1B0731-4605-46AC-B5B5-96265937D531}" destId="{AF79752F-4DDD-44EB-8B2D-1B53B838B84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D0AB930C-FEAE-482F-BDBD-AE5CAF8ECFA0}" type="presOf" srcId="{ABEB45ED-5C4E-4984-84AD-90C0ACDFAA4F}" destId="{9553F992-FFD1-4A84-9FE6-C30B4C8A1690}" srcOrd="0" destOrd="1"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B56DE605-4DF0-47B3-A872-9814F157CB6E}" type="presOf" srcId="{640F6350-8D1C-4949-8640-268550B289E8}" destId="{173DD0A6-FDC8-421F-9D81-939392B323A2}" srcOrd="0" destOrd="0" presId="urn:microsoft.com/office/officeart/2005/8/layout/vList5"/>
    <dgm:cxn modelId="{3E9AF541-4918-4A24-B887-BBBC770AF22D}" type="presOf" srcId="{6D3234EB-5E70-47CC-9D9C-C6F5A670C9BB}" destId="{E4FD1D0D-3F88-4026-8B59-9676C7D33E72}" srcOrd="0" destOrd="0" presId="urn:microsoft.com/office/officeart/2005/8/layout/vList5"/>
    <dgm:cxn modelId="{EFB1A2EA-D4AA-47C6-8AE7-0C19F93ECC0A}" type="presOf" srcId="{FC6A3C28-4DA2-44F2-90A8-D9B3F9E3CCC2}" destId="{F1BCD501-2DC2-49B5-B2E1-CC5252C1117E}" srcOrd="0" destOrd="0" presId="urn:microsoft.com/office/officeart/2005/8/layout/vList5"/>
    <dgm:cxn modelId="{D0045A95-98F7-4FD1-91C1-144DD38786D5}" type="presParOf" srcId="{855A7947-3FE3-4593-9B5B-25A83DDF0DE0}" destId="{664B1A7B-B055-4200-93AE-7C607492048C}" srcOrd="0" destOrd="0" presId="urn:microsoft.com/office/officeart/2005/8/layout/vList5"/>
    <dgm:cxn modelId="{D75ABAA2-FD04-4615-9014-ABE1C10F1AD0}" type="presParOf" srcId="{664B1A7B-B055-4200-93AE-7C607492048C}" destId="{036A28D4-44BD-4EB7-A6C9-3CB02BB10A58}" srcOrd="0" destOrd="0" presId="urn:microsoft.com/office/officeart/2005/8/layout/vList5"/>
    <dgm:cxn modelId="{3E965E44-687C-4E39-87DB-04154D710C20}" type="presParOf" srcId="{664B1A7B-B055-4200-93AE-7C607492048C}" destId="{E4FD1D0D-3F88-4026-8B59-9676C7D33E72}" srcOrd="1" destOrd="0" presId="urn:microsoft.com/office/officeart/2005/8/layout/vList5"/>
    <dgm:cxn modelId="{2D5869FE-7466-4941-A996-5951A0EF09C1}" type="presParOf" srcId="{855A7947-3FE3-4593-9B5B-25A83DDF0DE0}" destId="{AE9A78C4-B958-41B4-9829-5BEBF700FA0A}" srcOrd="1" destOrd="0" presId="urn:microsoft.com/office/officeart/2005/8/layout/vList5"/>
    <dgm:cxn modelId="{7476E9E0-BF85-42B5-A3F7-E20E6E4263E0}" type="presParOf" srcId="{855A7947-3FE3-4593-9B5B-25A83DDF0DE0}" destId="{A437FBAA-8A62-4D1A-8086-B1D54AF76303}" srcOrd="2" destOrd="0" presId="urn:microsoft.com/office/officeart/2005/8/layout/vList5"/>
    <dgm:cxn modelId="{77170761-A5A1-4F40-99E6-2633CD822B89}" type="presParOf" srcId="{A437FBAA-8A62-4D1A-8086-B1D54AF76303}" destId="{AF79752F-4DDD-44EB-8B2D-1B53B838B840}" srcOrd="0" destOrd="0" presId="urn:microsoft.com/office/officeart/2005/8/layout/vList5"/>
    <dgm:cxn modelId="{F4A6C0FA-DC48-48DC-BC1A-66B2FE5DB9F2}" type="presParOf" srcId="{A437FBAA-8A62-4D1A-8086-B1D54AF76303}" destId="{2C73E0ED-031D-4BA6-B300-AB7AAE9ABE10}" srcOrd="1" destOrd="0" presId="urn:microsoft.com/office/officeart/2005/8/layout/vList5"/>
    <dgm:cxn modelId="{BE08E04D-EC1A-4267-BF54-423947F41FC6}" type="presParOf" srcId="{855A7947-3FE3-4593-9B5B-25A83DDF0DE0}" destId="{80F9C0DF-82F8-41C3-ACEA-77E703079C6B}" srcOrd="3" destOrd="0" presId="urn:microsoft.com/office/officeart/2005/8/layout/vList5"/>
    <dgm:cxn modelId="{27AC7430-440F-4277-A2B0-CFF0F56F6AFA}" type="presParOf" srcId="{855A7947-3FE3-4593-9B5B-25A83DDF0DE0}" destId="{812CB7ED-78D0-4AAF-A694-174F3A354C15}" srcOrd="4" destOrd="0" presId="urn:microsoft.com/office/officeart/2005/8/layout/vList5"/>
    <dgm:cxn modelId="{59936B8F-40D7-418C-9773-4EF9C139E7C4}" type="presParOf" srcId="{812CB7ED-78D0-4AAF-A694-174F3A354C15}" destId="{173DD0A6-FDC8-421F-9D81-939392B323A2}" srcOrd="0" destOrd="0" presId="urn:microsoft.com/office/officeart/2005/8/layout/vList5"/>
    <dgm:cxn modelId="{D101F79A-D832-43D6-B82B-108D37704505}" type="presParOf" srcId="{812CB7ED-78D0-4AAF-A694-174F3A354C15}" destId="{B9B679CA-3EAA-4529-A485-FDACFF403B76}" srcOrd="1" destOrd="0" presId="urn:microsoft.com/office/officeart/2005/8/layout/vList5"/>
    <dgm:cxn modelId="{86B0EBBC-3E97-470F-843F-0C4A7A759649}" type="presParOf" srcId="{855A7947-3FE3-4593-9B5B-25A83DDF0DE0}" destId="{9368C20E-C076-406B-B1E6-1A98DDD517D1}" srcOrd="5" destOrd="0" presId="urn:microsoft.com/office/officeart/2005/8/layout/vList5"/>
    <dgm:cxn modelId="{91F7E962-9D3C-48AC-B9E7-36A52FBC4AFC}" type="presParOf" srcId="{855A7947-3FE3-4593-9B5B-25A83DDF0DE0}" destId="{E6FB44D2-E69C-4F10-B152-503965941D26}" srcOrd="6" destOrd="0" presId="urn:microsoft.com/office/officeart/2005/8/layout/vList5"/>
    <dgm:cxn modelId="{4CCDDEDC-3172-4C9F-A1A7-ACB41F4B6291}" type="presParOf" srcId="{E6FB44D2-E69C-4F10-B152-503965941D26}" destId="{F1BCD501-2DC2-49B5-B2E1-CC5252C1117E}" srcOrd="0" destOrd="0" presId="urn:microsoft.com/office/officeart/2005/8/layout/vList5"/>
    <dgm:cxn modelId="{9BDA2D33-158D-49AF-9C66-7774DF0734C2}"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índice de evolución del presupuesto reprogramado total indica el porcentaje de cumplimiento del presupuesto reprogramado total.</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(total)/Presupuesto reprogramado (total))*100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849AE0FB-BA70-4174-94F2-F63B89955409}" type="presOf" srcId="{5F3CE698-83EC-4F46-A588-C2A27444A963}" destId="{855A7947-3FE3-4593-9B5B-25A83DDF0DE0}" srcOrd="0" destOrd="0" presId="urn:microsoft.com/office/officeart/2005/8/layout/vList5"/>
    <dgm:cxn modelId="{A4C74614-23D6-4F83-A1F6-55DBBAC00A5E}" type="presOf" srcId="{9C16EF9A-BB3F-4155-8EAC-CFB88B7FB705}" destId="{B9B679CA-3EAA-4529-A485-FDACFF403B76}" srcOrd="0" destOrd="0" presId="urn:microsoft.com/office/officeart/2005/8/layout/vList5"/>
    <dgm:cxn modelId="{E66222C0-D48E-46ED-919C-87C0ACF68D46}" type="presOf" srcId="{ABEB45ED-5C4E-4984-84AD-90C0ACDFAA4F}" destId="{9553F992-FFD1-4A84-9FE6-C30B4C8A1690}" srcOrd="0" destOrd="1"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3A4D1B9B-7089-4D56-8386-D15A5E255E04}"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DCC7C25F-9247-4154-BC32-B239FA7CBD18}" type="presOf" srcId="{640F6350-8D1C-4949-8640-268550B289E8}" destId="{173DD0A6-FDC8-421F-9D81-939392B323A2}" srcOrd="0" destOrd="0" presId="urn:microsoft.com/office/officeart/2005/8/layout/vList5"/>
    <dgm:cxn modelId="{39FA040E-CF7F-4DC1-8EDF-262FA17D0992}" type="presOf" srcId="{5C81CDAA-A043-4A6F-8116-6EC1B37F326A}" destId="{036A28D4-44BD-4EB7-A6C9-3CB02BB10A58}"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61BCB21E-2C7D-411B-9FA3-BBB84832D04D}" type="presOf" srcId="{FC6A3C28-4DA2-44F2-90A8-D9B3F9E3CCC2}" destId="{F1BCD501-2DC2-49B5-B2E1-CC5252C1117E}" srcOrd="0" destOrd="0" presId="urn:microsoft.com/office/officeart/2005/8/layout/vList5"/>
    <dgm:cxn modelId="{61CB1B0C-C7BA-4A52-A3AF-19308EACD4D0}" type="presOf" srcId="{6D3234EB-5E70-47CC-9D9C-C6F5A670C9BB}" destId="{E4FD1D0D-3F88-4026-8B59-9676C7D33E72}" srcOrd="0" destOrd="0" presId="urn:microsoft.com/office/officeart/2005/8/layout/vList5"/>
    <dgm:cxn modelId="{C165F5CF-C3F7-4BDD-9E23-6B0F8247C3F4}" type="presOf" srcId="{E10972A8-2130-4DF2-9586-0192D1E633EB}" destId="{2C73E0ED-031D-4BA6-B300-AB7AAE9ABE10}" srcOrd="0" destOrd="0" presId="urn:microsoft.com/office/officeart/2005/8/layout/vList5"/>
    <dgm:cxn modelId="{DF4595D4-EF44-40DF-BDCC-159CF729C421}" type="presOf" srcId="{6A1B0731-4605-46AC-B5B5-96265937D531}" destId="{AF79752F-4DDD-44EB-8B2D-1B53B838B840}" srcOrd="0" destOrd="0" presId="urn:microsoft.com/office/officeart/2005/8/layout/vList5"/>
    <dgm:cxn modelId="{ECA416A6-1CDF-4442-B927-3B040B09E544}" type="presParOf" srcId="{855A7947-3FE3-4593-9B5B-25A83DDF0DE0}" destId="{664B1A7B-B055-4200-93AE-7C607492048C}" srcOrd="0" destOrd="0" presId="urn:microsoft.com/office/officeart/2005/8/layout/vList5"/>
    <dgm:cxn modelId="{8845C42D-B446-4499-85A3-797FCE6DE3D2}" type="presParOf" srcId="{664B1A7B-B055-4200-93AE-7C607492048C}" destId="{036A28D4-44BD-4EB7-A6C9-3CB02BB10A58}" srcOrd="0" destOrd="0" presId="urn:microsoft.com/office/officeart/2005/8/layout/vList5"/>
    <dgm:cxn modelId="{0434F525-9597-4B4A-BB9A-E6885B7DB0F0}" type="presParOf" srcId="{664B1A7B-B055-4200-93AE-7C607492048C}" destId="{E4FD1D0D-3F88-4026-8B59-9676C7D33E72}" srcOrd="1" destOrd="0" presId="urn:microsoft.com/office/officeart/2005/8/layout/vList5"/>
    <dgm:cxn modelId="{A5A94DDE-952C-4D5F-A689-68AD6D5B7D33}" type="presParOf" srcId="{855A7947-3FE3-4593-9B5B-25A83DDF0DE0}" destId="{AE9A78C4-B958-41B4-9829-5BEBF700FA0A}" srcOrd="1" destOrd="0" presId="urn:microsoft.com/office/officeart/2005/8/layout/vList5"/>
    <dgm:cxn modelId="{0854FFC7-5A14-4E42-A388-AEAA42D5C58B}" type="presParOf" srcId="{855A7947-3FE3-4593-9B5B-25A83DDF0DE0}" destId="{A437FBAA-8A62-4D1A-8086-B1D54AF76303}" srcOrd="2" destOrd="0" presId="urn:microsoft.com/office/officeart/2005/8/layout/vList5"/>
    <dgm:cxn modelId="{EA9FD0B6-BB36-477A-9406-1E08DBE52EFD}" type="presParOf" srcId="{A437FBAA-8A62-4D1A-8086-B1D54AF76303}" destId="{AF79752F-4DDD-44EB-8B2D-1B53B838B840}" srcOrd="0" destOrd="0" presId="urn:microsoft.com/office/officeart/2005/8/layout/vList5"/>
    <dgm:cxn modelId="{8B08F77A-191B-4CC8-AD8D-208C77799E91}" type="presParOf" srcId="{A437FBAA-8A62-4D1A-8086-B1D54AF76303}" destId="{2C73E0ED-031D-4BA6-B300-AB7AAE9ABE10}" srcOrd="1" destOrd="0" presId="urn:microsoft.com/office/officeart/2005/8/layout/vList5"/>
    <dgm:cxn modelId="{9A0AE009-CB6A-4715-9573-1EC615CE3368}" type="presParOf" srcId="{855A7947-3FE3-4593-9B5B-25A83DDF0DE0}" destId="{80F9C0DF-82F8-41C3-ACEA-77E703079C6B}" srcOrd="3" destOrd="0" presId="urn:microsoft.com/office/officeart/2005/8/layout/vList5"/>
    <dgm:cxn modelId="{28E79173-CAEF-4F39-B01E-7B1A37781584}" type="presParOf" srcId="{855A7947-3FE3-4593-9B5B-25A83DDF0DE0}" destId="{812CB7ED-78D0-4AAF-A694-174F3A354C15}" srcOrd="4" destOrd="0" presId="urn:microsoft.com/office/officeart/2005/8/layout/vList5"/>
    <dgm:cxn modelId="{FDC5EEA1-DF05-4CB5-849C-1066371AB086}" type="presParOf" srcId="{812CB7ED-78D0-4AAF-A694-174F3A354C15}" destId="{173DD0A6-FDC8-421F-9D81-939392B323A2}" srcOrd="0" destOrd="0" presId="urn:microsoft.com/office/officeart/2005/8/layout/vList5"/>
    <dgm:cxn modelId="{4AAFBFD9-C480-43CB-A9B2-421FA861848C}" type="presParOf" srcId="{812CB7ED-78D0-4AAF-A694-174F3A354C15}" destId="{B9B679CA-3EAA-4529-A485-FDACFF403B76}" srcOrd="1" destOrd="0" presId="urn:microsoft.com/office/officeart/2005/8/layout/vList5"/>
    <dgm:cxn modelId="{73D23DFC-4476-43B2-A477-1F17A3E0E81F}" type="presParOf" srcId="{855A7947-3FE3-4593-9B5B-25A83DDF0DE0}" destId="{9368C20E-C076-406B-B1E6-1A98DDD517D1}" srcOrd="5" destOrd="0" presId="urn:microsoft.com/office/officeart/2005/8/layout/vList5"/>
    <dgm:cxn modelId="{817D2315-C5CC-49E0-998B-FCD2A1B70A3A}" type="presParOf" srcId="{855A7947-3FE3-4593-9B5B-25A83DDF0DE0}" destId="{E6FB44D2-E69C-4F10-B152-503965941D26}" srcOrd="6" destOrd="0" presId="urn:microsoft.com/office/officeart/2005/8/layout/vList5"/>
    <dgm:cxn modelId="{A25F4258-85CF-4B2D-84F9-7EBE08C7AFBE}" type="presParOf" srcId="{E6FB44D2-E69C-4F10-B152-503965941D26}" destId="{F1BCD501-2DC2-49B5-B2E1-CC5252C1117E}" srcOrd="0" destOrd="0" presId="urn:microsoft.com/office/officeart/2005/8/layout/vList5"/>
    <dgm:cxn modelId="{F4901E73-3B4F-4019-839F-CD2CDDD40AE4}"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presupuesto reprogramado de recursos fiscales mide el cumplimiento del presupuesto ejercido de  recursos fiscales.</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(Recursos fiscales)/Presupuesto reprogramado (Recursos </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F76150DB-6A85-4866-8C06-2969A1BD3D81}">
      <dgm:prSet custT="1"/>
      <dgm:spPr/>
      <dgm:t>
        <a:bodyPr/>
        <a:lstStyle/>
        <a:p>
          <a:pPr rtl="0"/>
          <a:r>
            <a:rPr lang="es-ES" sz="800" b="0" i="0" strike="noStrike">
              <a:solidFill>
                <a:srgbClr val="000000"/>
              </a:solidFill>
              <a:latin typeface="Arial"/>
              <a:cs typeface="Arial"/>
            </a:rPr>
            <a:t>fiscales))*100.</a:t>
          </a:r>
        </a:p>
      </dgm:t>
    </dgm:pt>
    <dgm:pt modelId="{C303499E-6663-41A2-B86C-26C6ADBB46DF}" type="parTrans" cxnId="{24342B67-26A2-4A76-88B8-77D8E6383E3D}">
      <dgm:prSet/>
      <dgm:spPr/>
      <dgm:t>
        <a:bodyPr/>
        <a:lstStyle/>
        <a:p>
          <a:endParaRPr lang="es-MX"/>
        </a:p>
      </dgm:t>
    </dgm:pt>
    <dgm:pt modelId="{E4CAB3B5-E69D-4437-87D4-FB9B543A37A5}" type="sibTrans" cxnId="{24342B67-26A2-4A76-88B8-77D8E6383E3D}">
      <dgm:prSet/>
      <dgm:spPr/>
      <dgm:t>
        <a:bodyPr/>
        <a:lstStyle/>
        <a:p>
          <a:endParaRPr lang="es-MX"/>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25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392B4997-BFF2-4C74-830A-B633C8F06A5A}" srcId="{640F6350-8D1C-4949-8640-268550B289E8}" destId="{9C16EF9A-BB3F-4155-8EAC-CFB88B7FB705}" srcOrd="0" destOrd="0" parTransId="{8497E554-8F18-41BE-B2B1-1237FAF39328}" sibTransId="{6C297D94-2E07-4106-90B7-03D1B16CF962}"/>
    <dgm:cxn modelId="{1D6BA943-FF8F-47E6-8A0A-846B048F0514}" srcId="{FC6A3C28-4DA2-44F2-90A8-D9B3F9E3CCC2}" destId="{ABEB45ED-5C4E-4984-84AD-90C0ACDFAA4F}" srcOrd="1" destOrd="0" parTransId="{489BF7A4-6A68-4212-979B-59F3AD00C94E}" sibTransId="{F12F34F6-D070-42C8-8A99-923664000148}"/>
    <dgm:cxn modelId="{B03A86A8-6F90-42AA-A438-65E3A41898A1}" type="presOf" srcId="{E10972A8-2130-4DF2-9586-0192D1E633EB}" destId="{2C73E0ED-031D-4BA6-B300-AB7AAE9ABE1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68C2BE4-DC4C-4AD9-B8DB-469D75E54FDD}" type="presOf" srcId="{F76150DB-6A85-4866-8C06-2969A1BD3D81}" destId="{2C73E0ED-031D-4BA6-B300-AB7AAE9ABE10}" srcOrd="0" destOrd="1" presId="urn:microsoft.com/office/officeart/2005/8/layout/vList5"/>
    <dgm:cxn modelId="{91841091-30F8-47C4-AF3E-65A9D6DA38F7}" type="presOf" srcId="{6A1B0731-4605-46AC-B5B5-96265937D531}" destId="{AF79752F-4DDD-44EB-8B2D-1B53B838B84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A0A3D11A-AF03-4BB6-8A20-81ECCAC430C0}" type="presOf" srcId="{ABEB45ED-5C4E-4984-84AD-90C0ACDFAA4F}" destId="{9553F992-FFD1-4A84-9FE6-C30B4C8A1690}" srcOrd="0" destOrd="1" presId="urn:microsoft.com/office/officeart/2005/8/layout/vList5"/>
    <dgm:cxn modelId="{2F454995-2EF2-4AC2-B4E5-F0E3B3326963}" type="presOf" srcId="{9C16EF9A-BB3F-4155-8EAC-CFB88B7FB705}" destId="{B9B679CA-3EAA-4529-A485-FDACFF403B76}" srcOrd="0" destOrd="0" presId="urn:microsoft.com/office/officeart/2005/8/layout/vList5"/>
    <dgm:cxn modelId="{800209EF-E0C2-40A7-A8E6-02AE9A771205}" srcId="{5F3CE698-83EC-4F46-A588-C2A27444A963}" destId="{5C81CDAA-A043-4A6F-8116-6EC1B37F326A}" srcOrd="0" destOrd="0" parTransId="{D3223C2F-F228-48C4-AE69-E04DDA0BB701}" sibTransId="{45C8F39F-EBD2-47CC-8B23-0223F55EA196}"/>
    <dgm:cxn modelId="{F2ADC222-2C0B-45EA-AD5C-DF61D17F8BAD}" srcId="{FC6A3C28-4DA2-44F2-90A8-D9B3F9E3CCC2}" destId="{CB31F788-5EAF-4029-B608-2DE9ACC8C65B}" srcOrd="0" destOrd="0" parTransId="{DA989D93-3607-4B31-B651-FAE0CE8DF94C}" sibTransId="{2180A4AE-CDD6-4225-815E-1C89896BE0B9}"/>
    <dgm:cxn modelId="{47179F31-5F7C-4AE2-B017-8B753B9B7CBD}" type="presOf" srcId="{CB31F788-5EAF-4029-B608-2DE9ACC8C65B}" destId="{9553F992-FFD1-4A84-9FE6-C30B4C8A169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93232AA8-32DC-4739-9CCB-8FE447D8182D}" type="presOf" srcId="{640F6350-8D1C-4949-8640-268550B289E8}" destId="{173DD0A6-FDC8-421F-9D81-939392B323A2}" srcOrd="0" destOrd="0" presId="urn:microsoft.com/office/officeart/2005/8/layout/vList5"/>
    <dgm:cxn modelId="{F92304F9-502B-4FA0-B45F-5813EC3D7FDA}" type="presOf" srcId="{6D3234EB-5E70-47CC-9D9C-C6F5A670C9BB}" destId="{E4FD1D0D-3F88-4026-8B59-9676C7D33E72}" srcOrd="0" destOrd="0" presId="urn:microsoft.com/office/officeart/2005/8/layout/vList5"/>
    <dgm:cxn modelId="{B80ECA7E-5DC4-4E46-BF16-4A976CBECE97}" type="presOf" srcId="{FC6A3C28-4DA2-44F2-90A8-D9B3F9E3CCC2}" destId="{F1BCD501-2DC2-49B5-B2E1-CC5252C1117E}"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4497CBF8-51B2-46F3-BB1D-93BBA4297716}" srcId="{5F3CE698-83EC-4F46-A588-C2A27444A963}" destId="{6A1B0731-4605-46AC-B5B5-96265937D531}" srcOrd="1" destOrd="0" parTransId="{0E41CDA5-80AA-4FC9-B188-50285C28FAA2}" sibTransId="{94D1116D-750D-412B-B14F-E521CAE3633C}"/>
    <dgm:cxn modelId="{B883E8C7-944A-4655-9EF4-B7FAEFE82C8E}" type="presOf" srcId="{5F3CE698-83EC-4F46-A588-C2A27444A963}" destId="{855A7947-3FE3-4593-9B5B-25A83DDF0DE0}" srcOrd="0" destOrd="0" presId="urn:microsoft.com/office/officeart/2005/8/layout/vList5"/>
    <dgm:cxn modelId="{875687DC-0A19-4E29-972D-8B7877991996}" type="presOf" srcId="{5C81CDAA-A043-4A6F-8116-6EC1B37F326A}" destId="{036A28D4-44BD-4EB7-A6C9-3CB02BB10A58}" srcOrd="0" destOrd="0" presId="urn:microsoft.com/office/officeart/2005/8/layout/vList5"/>
    <dgm:cxn modelId="{24342B67-26A2-4A76-88B8-77D8E6383E3D}" srcId="{6A1B0731-4605-46AC-B5B5-96265937D531}" destId="{F76150DB-6A85-4866-8C06-2969A1BD3D81}" srcOrd="1" destOrd="0" parTransId="{C303499E-6663-41A2-B86C-26C6ADBB46DF}" sibTransId="{E4CAB3B5-E69D-4437-87D4-FB9B543A37A5}"/>
    <dgm:cxn modelId="{D0E83CA5-3CBA-408B-B9AE-FAE33D04E2A1}" type="presParOf" srcId="{855A7947-3FE3-4593-9B5B-25A83DDF0DE0}" destId="{664B1A7B-B055-4200-93AE-7C607492048C}" srcOrd="0" destOrd="0" presId="urn:microsoft.com/office/officeart/2005/8/layout/vList5"/>
    <dgm:cxn modelId="{F301E36E-48A5-4D2F-82CC-E274E6F1F0A6}" type="presParOf" srcId="{664B1A7B-B055-4200-93AE-7C607492048C}" destId="{036A28D4-44BD-4EB7-A6C9-3CB02BB10A58}" srcOrd="0" destOrd="0" presId="urn:microsoft.com/office/officeart/2005/8/layout/vList5"/>
    <dgm:cxn modelId="{7E9C0ECA-0C08-4077-8B0E-6A34B2954EB4}" type="presParOf" srcId="{664B1A7B-B055-4200-93AE-7C607492048C}" destId="{E4FD1D0D-3F88-4026-8B59-9676C7D33E72}" srcOrd="1" destOrd="0" presId="urn:microsoft.com/office/officeart/2005/8/layout/vList5"/>
    <dgm:cxn modelId="{9167DB97-723A-43D0-A4B7-6BACB90FB144}" type="presParOf" srcId="{855A7947-3FE3-4593-9B5B-25A83DDF0DE0}" destId="{AE9A78C4-B958-41B4-9829-5BEBF700FA0A}" srcOrd="1" destOrd="0" presId="urn:microsoft.com/office/officeart/2005/8/layout/vList5"/>
    <dgm:cxn modelId="{467C354A-A875-40A1-9571-E1C4AAAAC6C0}" type="presParOf" srcId="{855A7947-3FE3-4593-9B5B-25A83DDF0DE0}" destId="{A437FBAA-8A62-4D1A-8086-B1D54AF76303}" srcOrd="2" destOrd="0" presId="urn:microsoft.com/office/officeart/2005/8/layout/vList5"/>
    <dgm:cxn modelId="{70C67115-408F-44F3-845D-D0B7EE3E42D8}" type="presParOf" srcId="{A437FBAA-8A62-4D1A-8086-B1D54AF76303}" destId="{AF79752F-4DDD-44EB-8B2D-1B53B838B840}" srcOrd="0" destOrd="0" presId="urn:microsoft.com/office/officeart/2005/8/layout/vList5"/>
    <dgm:cxn modelId="{FE1249C3-9425-4838-AFBD-43FDB3AEFCE8}" type="presParOf" srcId="{A437FBAA-8A62-4D1A-8086-B1D54AF76303}" destId="{2C73E0ED-031D-4BA6-B300-AB7AAE9ABE10}" srcOrd="1" destOrd="0" presId="urn:microsoft.com/office/officeart/2005/8/layout/vList5"/>
    <dgm:cxn modelId="{F0AD6389-B37B-4912-AE2D-8ADAB6AFA3FB}" type="presParOf" srcId="{855A7947-3FE3-4593-9B5B-25A83DDF0DE0}" destId="{80F9C0DF-82F8-41C3-ACEA-77E703079C6B}" srcOrd="3" destOrd="0" presId="urn:microsoft.com/office/officeart/2005/8/layout/vList5"/>
    <dgm:cxn modelId="{793245FE-4F95-47AA-BBC6-04AE3B4E43C6}" type="presParOf" srcId="{855A7947-3FE3-4593-9B5B-25A83DDF0DE0}" destId="{812CB7ED-78D0-4AAF-A694-174F3A354C15}" srcOrd="4" destOrd="0" presId="urn:microsoft.com/office/officeart/2005/8/layout/vList5"/>
    <dgm:cxn modelId="{9E2AC097-FB30-4A12-8012-CC2DE9889B10}" type="presParOf" srcId="{812CB7ED-78D0-4AAF-A694-174F3A354C15}" destId="{173DD0A6-FDC8-421F-9D81-939392B323A2}" srcOrd="0" destOrd="0" presId="urn:microsoft.com/office/officeart/2005/8/layout/vList5"/>
    <dgm:cxn modelId="{4BE8A1F4-6D70-4765-BFE8-D1E2711D8375}" type="presParOf" srcId="{812CB7ED-78D0-4AAF-A694-174F3A354C15}" destId="{B9B679CA-3EAA-4529-A485-FDACFF403B76}" srcOrd="1" destOrd="0" presId="urn:microsoft.com/office/officeart/2005/8/layout/vList5"/>
    <dgm:cxn modelId="{65701682-CAA1-45BF-BC76-3F4AAF70A5DC}" type="presParOf" srcId="{855A7947-3FE3-4593-9B5B-25A83DDF0DE0}" destId="{9368C20E-C076-406B-B1E6-1A98DDD517D1}" srcOrd="5" destOrd="0" presId="urn:microsoft.com/office/officeart/2005/8/layout/vList5"/>
    <dgm:cxn modelId="{EA7366C9-0736-409F-AADC-DF39B08AFB8E}" type="presParOf" srcId="{855A7947-3FE3-4593-9B5B-25A83DDF0DE0}" destId="{E6FB44D2-E69C-4F10-B152-503965941D26}" srcOrd="6" destOrd="0" presId="urn:microsoft.com/office/officeart/2005/8/layout/vList5"/>
    <dgm:cxn modelId="{D7A70DC9-EE3C-4BA4-91F2-D16DEA97E63A}" type="presParOf" srcId="{E6FB44D2-E69C-4F10-B152-503965941D26}" destId="{F1BCD501-2DC2-49B5-B2E1-CC5252C1117E}" srcOrd="0" destOrd="0" presId="urn:microsoft.com/office/officeart/2005/8/layout/vList5"/>
    <dgm:cxn modelId="{2693E212-F6DD-4470-B33D-F0799B7A3139}"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gasto corriente mide el cumplimiento del presupuesto programado del gasto corriente.</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corriente ejercido/Presupuesto reprogramado (Gasto corriente))*100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0B792341-16DE-4046-9F84-9C494459F9CA}" type="presOf" srcId="{FC6A3C28-4DA2-44F2-90A8-D9B3F9E3CCC2}" destId="{F1BCD501-2DC2-49B5-B2E1-CC5252C1117E}" srcOrd="0" destOrd="0" presId="urn:microsoft.com/office/officeart/2005/8/layout/vList5"/>
    <dgm:cxn modelId="{598999D8-470F-425F-BDAF-A09979E12BA0}" type="presOf" srcId="{E10972A8-2130-4DF2-9586-0192D1E633EB}" destId="{2C73E0ED-031D-4BA6-B300-AB7AAE9ABE1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82D6AA38-B53A-4294-84D1-4AAFB0E89C4C}" type="presOf" srcId="{5F3CE698-83EC-4F46-A588-C2A27444A963}" destId="{855A7947-3FE3-4593-9B5B-25A83DDF0DE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F59F204B-2DD1-434E-A856-5904FC77524F}" type="presOf" srcId="{6A1B0731-4605-46AC-B5B5-96265937D531}" destId="{AF79752F-4DDD-44EB-8B2D-1B53B838B84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24F8970D-ADA7-49E6-8B22-E374A811A83A}" type="presOf" srcId="{CB31F788-5EAF-4029-B608-2DE9ACC8C65B}" destId="{9553F992-FFD1-4A84-9FE6-C30B4C8A1690}" srcOrd="0" destOrd="0" presId="urn:microsoft.com/office/officeart/2005/8/layout/vList5"/>
    <dgm:cxn modelId="{F2DFF463-499B-4771-B6C0-A3E4A89392BB}" type="presOf" srcId="{9C16EF9A-BB3F-4155-8EAC-CFB88B7FB705}" destId="{B9B679CA-3EAA-4529-A485-FDACFF403B76}"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1ED0C587-EA8D-4B40-B7A7-BA4E7504BAE3}" type="presOf" srcId="{5C81CDAA-A043-4A6F-8116-6EC1B37F326A}" destId="{036A28D4-44BD-4EB7-A6C9-3CB02BB10A58}" srcOrd="0" destOrd="0" presId="urn:microsoft.com/office/officeart/2005/8/layout/vList5"/>
    <dgm:cxn modelId="{DCE23506-70AC-4529-959E-B75B0E0A41B5}" type="presOf" srcId="{6D3234EB-5E70-47CC-9D9C-C6F5A670C9BB}" destId="{E4FD1D0D-3F88-4026-8B59-9676C7D33E72}" srcOrd="0" destOrd="0" presId="urn:microsoft.com/office/officeart/2005/8/layout/vList5"/>
    <dgm:cxn modelId="{A50C2734-F62B-4120-AB1C-F98FE4AFB115}" type="presOf" srcId="{640F6350-8D1C-4949-8640-268550B289E8}" destId="{173DD0A6-FDC8-421F-9D81-939392B323A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9BE337B3-FD33-4C7C-85A2-B440E0E77987}" type="presOf" srcId="{ABEB45ED-5C4E-4984-84AD-90C0ACDFAA4F}" destId="{9553F992-FFD1-4A84-9FE6-C30B4C8A1690}" srcOrd="0" destOrd="1" presId="urn:microsoft.com/office/officeart/2005/8/layout/vList5"/>
    <dgm:cxn modelId="{64C9EA59-7D31-4E67-A6CC-839E105A1703}" type="presParOf" srcId="{855A7947-3FE3-4593-9B5B-25A83DDF0DE0}" destId="{664B1A7B-B055-4200-93AE-7C607492048C}" srcOrd="0" destOrd="0" presId="urn:microsoft.com/office/officeart/2005/8/layout/vList5"/>
    <dgm:cxn modelId="{96A721C0-A207-4422-BA96-0BDD9BC3DB9B}" type="presParOf" srcId="{664B1A7B-B055-4200-93AE-7C607492048C}" destId="{036A28D4-44BD-4EB7-A6C9-3CB02BB10A58}" srcOrd="0" destOrd="0" presId="urn:microsoft.com/office/officeart/2005/8/layout/vList5"/>
    <dgm:cxn modelId="{1439CB39-5302-4C98-A085-6B725C0D5D4B}" type="presParOf" srcId="{664B1A7B-B055-4200-93AE-7C607492048C}" destId="{E4FD1D0D-3F88-4026-8B59-9676C7D33E72}" srcOrd="1" destOrd="0" presId="urn:microsoft.com/office/officeart/2005/8/layout/vList5"/>
    <dgm:cxn modelId="{1E908E52-7866-4CFC-B14C-642DFCF42848}" type="presParOf" srcId="{855A7947-3FE3-4593-9B5B-25A83DDF0DE0}" destId="{AE9A78C4-B958-41B4-9829-5BEBF700FA0A}" srcOrd="1" destOrd="0" presId="urn:microsoft.com/office/officeart/2005/8/layout/vList5"/>
    <dgm:cxn modelId="{8320E39E-10D2-4BAC-BAD1-5FF93DB34F44}" type="presParOf" srcId="{855A7947-3FE3-4593-9B5B-25A83DDF0DE0}" destId="{A437FBAA-8A62-4D1A-8086-B1D54AF76303}" srcOrd="2" destOrd="0" presId="urn:microsoft.com/office/officeart/2005/8/layout/vList5"/>
    <dgm:cxn modelId="{34773C9B-06B6-496D-9CED-C5C5E95DC855}" type="presParOf" srcId="{A437FBAA-8A62-4D1A-8086-B1D54AF76303}" destId="{AF79752F-4DDD-44EB-8B2D-1B53B838B840}" srcOrd="0" destOrd="0" presId="urn:microsoft.com/office/officeart/2005/8/layout/vList5"/>
    <dgm:cxn modelId="{BAAC72D8-C561-403D-A0C3-383440C0F637}" type="presParOf" srcId="{A437FBAA-8A62-4D1A-8086-B1D54AF76303}" destId="{2C73E0ED-031D-4BA6-B300-AB7AAE9ABE10}" srcOrd="1" destOrd="0" presId="urn:microsoft.com/office/officeart/2005/8/layout/vList5"/>
    <dgm:cxn modelId="{50CE9FE2-7A21-45E5-A053-C452A3F4FCD3}" type="presParOf" srcId="{855A7947-3FE3-4593-9B5B-25A83DDF0DE0}" destId="{80F9C0DF-82F8-41C3-ACEA-77E703079C6B}" srcOrd="3" destOrd="0" presId="urn:microsoft.com/office/officeart/2005/8/layout/vList5"/>
    <dgm:cxn modelId="{F0125892-5FB8-4E9E-B8E4-FAB167118CA2}" type="presParOf" srcId="{855A7947-3FE3-4593-9B5B-25A83DDF0DE0}" destId="{812CB7ED-78D0-4AAF-A694-174F3A354C15}" srcOrd="4" destOrd="0" presId="urn:microsoft.com/office/officeart/2005/8/layout/vList5"/>
    <dgm:cxn modelId="{488E1F26-9851-4036-B39A-65ED0E166A27}" type="presParOf" srcId="{812CB7ED-78D0-4AAF-A694-174F3A354C15}" destId="{173DD0A6-FDC8-421F-9D81-939392B323A2}" srcOrd="0" destOrd="0" presId="urn:microsoft.com/office/officeart/2005/8/layout/vList5"/>
    <dgm:cxn modelId="{5FA187CC-5F5D-4A49-8C3C-181BB7FF8A7E}" type="presParOf" srcId="{812CB7ED-78D0-4AAF-A694-174F3A354C15}" destId="{B9B679CA-3EAA-4529-A485-FDACFF403B76}" srcOrd="1" destOrd="0" presId="urn:microsoft.com/office/officeart/2005/8/layout/vList5"/>
    <dgm:cxn modelId="{357D024B-BFAB-486B-9734-EB74205FB21E}" type="presParOf" srcId="{855A7947-3FE3-4593-9B5B-25A83DDF0DE0}" destId="{9368C20E-C076-406B-B1E6-1A98DDD517D1}" srcOrd="5" destOrd="0" presId="urn:microsoft.com/office/officeart/2005/8/layout/vList5"/>
    <dgm:cxn modelId="{01D9E8E9-B4A1-4163-B4C6-9089D10F89B1}" type="presParOf" srcId="{855A7947-3FE3-4593-9B5B-25A83DDF0DE0}" destId="{E6FB44D2-E69C-4F10-B152-503965941D26}" srcOrd="6" destOrd="0" presId="urn:microsoft.com/office/officeart/2005/8/layout/vList5"/>
    <dgm:cxn modelId="{C31F7EEA-02DF-4F86-A5DA-02E947576568}" type="presParOf" srcId="{E6FB44D2-E69C-4F10-B152-503965941D26}" destId="{F1BCD501-2DC2-49B5-B2E1-CC5252C1117E}" srcOrd="0" destOrd="0" presId="urn:microsoft.com/office/officeart/2005/8/layout/vList5"/>
    <dgm:cxn modelId="{30638D27-1B19-4060-9CBB-25C3FF7734FB}"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gasto de inversión indica el porcentaje de cumplimiento del gasto de inversión ejercido  con respecto a lo programado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de inversión ejercido/Presupuesto reprogramado (Gasto de inversión))*100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19B76C4F-1827-45B5-A180-92BE4E79296C}" type="presOf" srcId="{CB31F788-5EAF-4029-B608-2DE9ACC8C65B}" destId="{9553F992-FFD1-4A84-9FE6-C30B4C8A1690}" srcOrd="0" destOrd="0" presId="urn:microsoft.com/office/officeart/2005/8/layout/vList5"/>
    <dgm:cxn modelId="{D9DFFF1F-1F26-414A-8C3F-93C420F324C0}" type="presOf" srcId="{E10972A8-2130-4DF2-9586-0192D1E633EB}" destId="{2C73E0ED-031D-4BA6-B300-AB7AAE9ABE1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CBFB4732-17AB-499E-8D91-BB2366A299CA}" type="presOf" srcId="{ABEB45ED-5C4E-4984-84AD-90C0ACDFAA4F}" destId="{9553F992-FFD1-4A84-9FE6-C30B4C8A1690}" srcOrd="0" destOrd="1" presId="urn:microsoft.com/office/officeart/2005/8/layout/vList5"/>
    <dgm:cxn modelId="{82BF1C8A-B1FE-422C-A2B2-C689C3744797}" type="presOf" srcId="{5C81CDAA-A043-4A6F-8116-6EC1B37F326A}" destId="{036A28D4-44BD-4EB7-A6C9-3CB02BB10A58}"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F6AF651F-72F5-4B6F-BD3F-E0B574871A81}" type="presOf" srcId="{6D3234EB-5E70-47CC-9D9C-C6F5A670C9BB}" destId="{E4FD1D0D-3F88-4026-8B59-9676C7D33E72}"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838CB05F-1656-449B-99A4-65BE2968FB66}" type="presOf" srcId="{6A1B0731-4605-46AC-B5B5-96265937D531}" destId="{AF79752F-4DDD-44EB-8B2D-1B53B838B84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02E6F2AA-8CDD-4978-BD0E-67DDA701B61C}" type="presOf" srcId="{FC6A3C28-4DA2-44F2-90A8-D9B3F9E3CCC2}" destId="{F1BCD501-2DC2-49B5-B2E1-CC5252C1117E}" srcOrd="0" destOrd="0" presId="urn:microsoft.com/office/officeart/2005/8/layout/vList5"/>
    <dgm:cxn modelId="{C75D87EC-2D02-4208-852A-6441829A53DF}" type="presOf" srcId="{640F6350-8D1C-4949-8640-268550B289E8}" destId="{173DD0A6-FDC8-421F-9D81-939392B323A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AE6C2426-4CB5-4C6D-AB27-5AACE2F760DC}" type="presOf" srcId="{5F3CE698-83EC-4F46-A588-C2A27444A963}" destId="{855A7947-3FE3-4593-9B5B-25A83DDF0DE0}" srcOrd="0" destOrd="0" presId="urn:microsoft.com/office/officeart/2005/8/layout/vList5"/>
    <dgm:cxn modelId="{72B90D15-49B3-4149-8D41-035C0297F3A3}" type="presOf" srcId="{9C16EF9A-BB3F-4155-8EAC-CFB88B7FB705}" destId="{B9B679CA-3EAA-4529-A485-FDACFF403B76}" srcOrd="0" destOrd="0" presId="urn:microsoft.com/office/officeart/2005/8/layout/vList5"/>
    <dgm:cxn modelId="{328B49B3-C055-49DC-9774-E785944264AD}" type="presParOf" srcId="{855A7947-3FE3-4593-9B5B-25A83DDF0DE0}" destId="{664B1A7B-B055-4200-93AE-7C607492048C}" srcOrd="0" destOrd="0" presId="urn:microsoft.com/office/officeart/2005/8/layout/vList5"/>
    <dgm:cxn modelId="{588D2BCB-449D-4A73-845F-DD60A0A1C984}" type="presParOf" srcId="{664B1A7B-B055-4200-93AE-7C607492048C}" destId="{036A28D4-44BD-4EB7-A6C9-3CB02BB10A58}" srcOrd="0" destOrd="0" presId="urn:microsoft.com/office/officeart/2005/8/layout/vList5"/>
    <dgm:cxn modelId="{01A43212-251F-4C0C-89AC-D0BAD61C0AFB}" type="presParOf" srcId="{664B1A7B-B055-4200-93AE-7C607492048C}" destId="{E4FD1D0D-3F88-4026-8B59-9676C7D33E72}" srcOrd="1" destOrd="0" presId="urn:microsoft.com/office/officeart/2005/8/layout/vList5"/>
    <dgm:cxn modelId="{A8494792-A823-4776-B43C-1A0006B1F59B}" type="presParOf" srcId="{855A7947-3FE3-4593-9B5B-25A83DDF0DE0}" destId="{AE9A78C4-B958-41B4-9829-5BEBF700FA0A}" srcOrd="1" destOrd="0" presId="urn:microsoft.com/office/officeart/2005/8/layout/vList5"/>
    <dgm:cxn modelId="{53E08E59-4D69-4CBC-AF09-DE67EACCF274}" type="presParOf" srcId="{855A7947-3FE3-4593-9B5B-25A83DDF0DE0}" destId="{A437FBAA-8A62-4D1A-8086-B1D54AF76303}" srcOrd="2" destOrd="0" presId="urn:microsoft.com/office/officeart/2005/8/layout/vList5"/>
    <dgm:cxn modelId="{CB2125EE-E47E-4817-A81F-B3336E720CB7}" type="presParOf" srcId="{A437FBAA-8A62-4D1A-8086-B1D54AF76303}" destId="{AF79752F-4DDD-44EB-8B2D-1B53B838B840}" srcOrd="0" destOrd="0" presId="urn:microsoft.com/office/officeart/2005/8/layout/vList5"/>
    <dgm:cxn modelId="{2AD67F3B-FDBB-4C98-8E1C-839896A720D3}" type="presParOf" srcId="{A437FBAA-8A62-4D1A-8086-B1D54AF76303}" destId="{2C73E0ED-031D-4BA6-B300-AB7AAE9ABE10}" srcOrd="1" destOrd="0" presId="urn:microsoft.com/office/officeart/2005/8/layout/vList5"/>
    <dgm:cxn modelId="{D01D878B-20F4-4204-8281-56515D92E532}" type="presParOf" srcId="{855A7947-3FE3-4593-9B5B-25A83DDF0DE0}" destId="{80F9C0DF-82F8-41C3-ACEA-77E703079C6B}" srcOrd="3" destOrd="0" presId="urn:microsoft.com/office/officeart/2005/8/layout/vList5"/>
    <dgm:cxn modelId="{49867320-8712-4668-9972-64892CF492DD}" type="presParOf" srcId="{855A7947-3FE3-4593-9B5B-25A83DDF0DE0}" destId="{812CB7ED-78D0-4AAF-A694-174F3A354C15}" srcOrd="4" destOrd="0" presId="urn:microsoft.com/office/officeart/2005/8/layout/vList5"/>
    <dgm:cxn modelId="{C60987CF-0548-4E49-82DB-2344B85226AF}" type="presParOf" srcId="{812CB7ED-78D0-4AAF-A694-174F3A354C15}" destId="{173DD0A6-FDC8-421F-9D81-939392B323A2}" srcOrd="0" destOrd="0" presId="urn:microsoft.com/office/officeart/2005/8/layout/vList5"/>
    <dgm:cxn modelId="{16CE67DA-9294-49CF-B5D9-9842F3FFA354}" type="presParOf" srcId="{812CB7ED-78D0-4AAF-A694-174F3A354C15}" destId="{B9B679CA-3EAA-4529-A485-FDACFF403B76}" srcOrd="1" destOrd="0" presId="urn:microsoft.com/office/officeart/2005/8/layout/vList5"/>
    <dgm:cxn modelId="{F9360745-C4A5-437C-8AA4-3A25301B4CEC}" type="presParOf" srcId="{855A7947-3FE3-4593-9B5B-25A83DDF0DE0}" destId="{9368C20E-C076-406B-B1E6-1A98DDD517D1}" srcOrd="5" destOrd="0" presId="urn:microsoft.com/office/officeart/2005/8/layout/vList5"/>
    <dgm:cxn modelId="{4CF6CC2F-4FB3-42C5-832C-41AA332860AE}" type="presParOf" srcId="{855A7947-3FE3-4593-9B5B-25A83DDF0DE0}" destId="{E6FB44D2-E69C-4F10-B152-503965941D26}" srcOrd="6" destOrd="0" presId="urn:microsoft.com/office/officeart/2005/8/layout/vList5"/>
    <dgm:cxn modelId="{41CCD4CF-3552-43D9-BEAA-E4AF17A4DD08}" type="presParOf" srcId="{E6FB44D2-E69C-4F10-B152-503965941D26}" destId="{F1BCD501-2DC2-49B5-B2E1-CC5252C1117E}" srcOrd="0" destOrd="0" presId="urn:microsoft.com/office/officeart/2005/8/layout/vList5"/>
    <dgm:cxn modelId="{3EE90B7F-C385-43BF-987C-6525D51FA619}"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Indica el grado de autofinanciamiento.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(Ingresos propios ejercidos/Presupuesto ejercido)*100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8AACA38F-C432-44E4-8C8E-F2D522948C6D}" type="presOf" srcId="{6D3234EB-5E70-47CC-9D9C-C6F5A670C9BB}" destId="{E4FD1D0D-3F88-4026-8B59-9676C7D33E72}" srcOrd="0" destOrd="0" presId="urn:microsoft.com/office/officeart/2005/8/layout/vList5"/>
    <dgm:cxn modelId="{9FE0D8FD-4EC4-4469-9C48-F95E8946BED9}" type="presOf" srcId="{5C81CDAA-A043-4A6F-8116-6EC1B37F326A}" destId="{036A28D4-44BD-4EB7-A6C9-3CB02BB10A58}"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D4591F76-57C1-4E06-BCB2-E3B8B43D1E57}" type="presOf" srcId="{5F3CE698-83EC-4F46-A588-C2A27444A963}" destId="{855A7947-3FE3-4593-9B5B-25A83DDF0DE0}" srcOrd="0" destOrd="0" presId="urn:microsoft.com/office/officeart/2005/8/layout/vList5"/>
    <dgm:cxn modelId="{9126D9F8-435E-4CCC-98C7-3B50B4AF6545}" type="presOf" srcId="{ABEB45ED-5C4E-4984-84AD-90C0ACDFAA4F}" destId="{9553F992-FFD1-4A84-9FE6-C30B4C8A1690}" srcOrd="0" destOrd="1"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426E3762-B196-4BF9-A2A0-31F88BA498A2}"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553FFE41-51FB-4C47-8E6B-6823F6D82ECD}" type="presOf" srcId="{E10972A8-2130-4DF2-9586-0192D1E633EB}" destId="{2C73E0ED-031D-4BA6-B300-AB7AAE9ABE10}" srcOrd="0" destOrd="0" presId="urn:microsoft.com/office/officeart/2005/8/layout/vList5"/>
    <dgm:cxn modelId="{FDA02AD4-FDE4-426A-805E-3E96F10FEB73}" type="presOf" srcId="{FC6A3C28-4DA2-44F2-90A8-D9B3F9E3CCC2}" destId="{F1BCD501-2DC2-49B5-B2E1-CC5252C1117E}" srcOrd="0" destOrd="0" presId="urn:microsoft.com/office/officeart/2005/8/layout/vList5"/>
    <dgm:cxn modelId="{7734A4CC-0A74-4398-8C4F-2291BA1323E4}" type="presOf" srcId="{9C16EF9A-BB3F-4155-8EAC-CFB88B7FB705}" destId="{B9B679CA-3EAA-4529-A485-FDACFF403B76}"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44F2DBB6-08A9-4D38-944C-6A1975D7F9FE}" type="presOf" srcId="{6A1B0731-4605-46AC-B5B5-96265937D531}" destId="{AF79752F-4DDD-44EB-8B2D-1B53B838B840}" srcOrd="0" destOrd="0" presId="urn:microsoft.com/office/officeart/2005/8/layout/vList5"/>
    <dgm:cxn modelId="{07135AC9-8292-4A00-9BA3-3DF9AEE8E900}" type="presOf" srcId="{640F6350-8D1C-4949-8640-268550B289E8}" destId="{173DD0A6-FDC8-421F-9D81-939392B323A2}" srcOrd="0" destOrd="0" presId="urn:microsoft.com/office/officeart/2005/8/layout/vList5"/>
    <dgm:cxn modelId="{FBCB1F72-CBD9-4E20-ACD2-9BEE07792510}" type="presParOf" srcId="{855A7947-3FE3-4593-9B5B-25A83DDF0DE0}" destId="{664B1A7B-B055-4200-93AE-7C607492048C}" srcOrd="0" destOrd="0" presId="urn:microsoft.com/office/officeart/2005/8/layout/vList5"/>
    <dgm:cxn modelId="{794F1EC0-8619-4B6B-A24E-48C41BB6D3CB}" type="presParOf" srcId="{664B1A7B-B055-4200-93AE-7C607492048C}" destId="{036A28D4-44BD-4EB7-A6C9-3CB02BB10A58}" srcOrd="0" destOrd="0" presId="urn:microsoft.com/office/officeart/2005/8/layout/vList5"/>
    <dgm:cxn modelId="{35FB5829-045A-4203-B084-38B4D99CF9E3}" type="presParOf" srcId="{664B1A7B-B055-4200-93AE-7C607492048C}" destId="{E4FD1D0D-3F88-4026-8B59-9676C7D33E72}" srcOrd="1" destOrd="0" presId="urn:microsoft.com/office/officeart/2005/8/layout/vList5"/>
    <dgm:cxn modelId="{29F8F7F5-AE60-4C8D-839E-3FD9CC140949}" type="presParOf" srcId="{855A7947-3FE3-4593-9B5B-25A83DDF0DE0}" destId="{AE9A78C4-B958-41B4-9829-5BEBF700FA0A}" srcOrd="1" destOrd="0" presId="urn:microsoft.com/office/officeart/2005/8/layout/vList5"/>
    <dgm:cxn modelId="{C2178B33-1710-414E-BDCE-62869502036D}" type="presParOf" srcId="{855A7947-3FE3-4593-9B5B-25A83DDF0DE0}" destId="{A437FBAA-8A62-4D1A-8086-B1D54AF76303}" srcOrd="2" destOrd="0" presId="urn:microsoft.com/office/officeart/2005/8/layout/vList5"/>
    <dgm:cxn modelId="{45E9C048-81B8-4BC9-8122-B508FDB21A74}" type="presParOf" srcId="{A437FBAA-8A62-4D1A-8086-B1D54AF76303}" destId="{AF79752F-4DDD-44EB-8B2D-1B53B838B840}" srcOrd="0" destOrd="0" presId="urn:microsoft.com/office/officeart/2005/8/layout/vList5"/>
    <dgm:cxn modelId="{86097D5D-93DE-42FF-A1A9-A82C9CDF08C8}" type="presParOf" srcId="{A437FBAA-8A62-4D1A-8086-B1D54AF76303}" destId="{2C73E0ED-031D-4BA6-B300-AB7AAE9ABE10}" srcOrd="1" destOrd="0" presId="urn:microsoft.com/office/officeart/2005/8/layout/vList5"/>
    <dgm:cxn modelId="{9043E9C0-3071-4741-A745-39BD2C6B8CC6}" type="presParOf" srcId="{855A7947-3FE3-4593-9B5B-25A83DDF0DE0}" destId="{80F9C0DF-82F8-41C3-ACEA-77E703079C6B}" srcOrd="3" destOrd="0" presId="urn:microsoft.com/office/officeart/2005/8/layout/vList5"/>
    <dgm:cxn modelId="{B47785E0-CF16-41A2-9458-DBFC101E95C4}" type="presParOf" srcId="{855A7947-3FE3-4593-9B5B-25A83DDF0DE0}" destId="{812CB7ED-78D0-4AAF-A694-174F3A354C15}" srcOrd="4" destOrd="0" presId="urn:microsoft.com/office/officeart/2005/8/layout/vList5"/>
    <dgm:cxn modelId="{9326579A-6C03-4DB1-AB32-E54D26032251}" type="presParOf" srcId="{812CB7ED-78D0-4AAF-A694-174F3A354C15}" destId="{173DD0A6-FDC8-421F-9D81-939392B323A2}" srcOrd="0" destOrd="0" presId="urn:microsoft.com/office/officeart/2005/8/layout/vList5"/>
    <dgm:cxn modelId="{764E568F-9B7F-487A-ADF7-C9E705601C05}" type="presParOf" srcId="{812CB7ED-78D0-4AAF-A694-174F3A354C15}" destId="{B9B679CA-3EAA-4529-A485-FDACFF403B76}" srcOrd="1" destOrd="0" presId="urn:microsoft.com/office/officeart/2005/8/layout/vList5"/>
    <dgm:cxn modelId="{0C1A8F5E-12E2-4491-9A16-F9DAD0EAD7FB}" type="presParOf" srcId="{855A7947-3FE3-4593-9B5B-25A83DDF0DE0}" destId="{9368C20E-C076-406B-B1E6-1A98DDD517D1}" srcOrd="5" destOrd="0" presId="urn:microsoft.com/office/officeart/2005/8/layout/vList5"/>
    <dgm:cxn modelId="{119C9069-1681-4E8A-BEDD-9056F25ED79E}" type="presParOf" srcId="{855A7947-3FE3-4593-9B5B-25A83DDF0DE0}" destId="{E6FB44D2-E69C-4F10-B152-503965941D26}" srcOrd="6" destOrd="0" presId="urn:microsoft.com/office/officeart/2005/8/layout/vList5"/>
    <dgm:cxn modelId="{4496EF0E-4430-49EC-8CB4-B02386D8748D}" type="presParOf" srcId="{E6FB44D2-E69C-4F10-B152-503965941D26}" destId="{F1BCD501-2DC2-49B5-B2E1-CC5252C1117E}" srcOrd="0" destOrd="0" presId="urn:microsoft.com/office/officeart/2005/8/layout/vList5"/>
    <dgm:cxn modelId="{EA4D4B0F-E69D-44F8-B621-BB1670C8C528}"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9"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Indica la captación de ingresos con respecto a lo programado al periodo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(Ingresos propios captados/Ingresos propios programado)*100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4A44E5B1-35BC-40E1-A22B-B3755D6A3427}" type="presOf" srcId="{9C16EF9A-BB3F-4155-8EAC-CFB88B7FB705}" destId="{B9B679CA-3EAA-4529-A485-FDACFF403B76}"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F4A422F-D09E-4F98-B9A6-1313F2670FB3}" type="presOf" srcId="{CB31F788-5EAF-4029-B608-2DE9ACC8C65B}" destId="{9553F992-FFD1-4A84-9FE6-C30B4C8A169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3D4A81FC-3184-4BAB-88EA-E4E58E5E1925}" type="presOf" srcId="{5C81CDAA-A043-4A6F-8116-6EC1B37F326A}" destId="{036A28D4-44BD-4EB7-A6C9-3CB02BB10A58}" srcOrd="0" destOrd="0" presId="urn:microsoft.com/office/officeart/2005/8/layout/vList5"/>
    <dgm:cxn modelId="{D4A17C1B-4BB4-4AFE-B92F-26C97FFF8C9C}" type="presOf" srcId="{E10972A8-2130-4DF2-9586-0192D1E633EB}" destId="{2C73E0ED-031D-4BA6-B300-AB7AAE9ABE1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22CA9ADD-BE57-4506-A1AC-E9BB68DF9F4B}" type="presOf" srcId="{ABEB45ED-5C4E-4984-84AD-90C0ACDFAA4F}" destId="{9553F992-FFD1-4A84-9FE6-C30B4C8A1690}" srcOrd="0" destOrd="1"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D82EB9AD-07C7-4F71-8D3D-769F009C7755}" type="presOf" srcId="{6A1B0731-4605-46AC-B5B5-96265937D531}" destId="{AF79752F-4DDD-44EB-8B2D-1B53B838B840}" srcOrd="0" destOrd="0" presId="urn:microsoft.com/office/officeart/2005/8/layout/vList5"/>
    <dgm:cxn modelId="{800209EF-E0C2-40A7-A8E6-02AE9A771205}" srcId="{5F3CE698-83EC-4F46-A588-C2A27444A963}" destId="{5C81CDAA-A043-4A6F-8116-6EC1B37F326A}" srcOrd="0" destOrd="0" parTransId="{D3223C2F-F228-48C4-AE69-E04DDA0BB701}" sibTransId="{45C8F39F-EBD2-47CC-8B23-0223F55EA196}"/>
    <dgm:cxn modelId="{9AEAD9F0-C8A2-49FF-9395-7C01388F2168}" type="presOf" srcId="{6D3234EB-5E70-47CC-9D9C-C6F5A670C9BB}" destId="{E4FD1D0D-3F88-4026-8B59-9676C7D33E72}"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0EBF4A27-CF6C-45C9-A3A8-9C2F1F2249E4}" type="presOf" srcId="{640F6350-8D1C-4949-8640-268550B289E8}" destId="{173DD0A6-FDC8-421F-9D81-939392B323A2}"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3519E5D9-00FD-44F7-84CC-E8452D6AF33F}" type="presOf" srcId="{FC6A3C28-4DA2-44F2-90A8-D9B3F9E3CCC2}" destId="{F1BCD501-2DC2-49B5-B2E1-CC5252C1117E}" srcOrd="0" destOrd="0" presId="urn:microsoft.com/office/officeart/2005/8/layout/vList5"/>
    <dgm:cxn modelId="{1F167B0F-9E16-4DC0-8D71-5124B03E9B10}" type="presOf" srcId="{5F3CE698-83EC-4F46-A588-C2A27444A963}" destId="{855A7947-3FE3-4593-9B5B-25A83DDF0DE0}" srcOrd="0" destOrd="0" presId="urn:microsoft.com/office/officeart/2005/8/layout/vList5"/>
    <dgm:cxn modelId="{4D671D9B-69CD-4B28-852F-050446E8A84B}" type="presParOf" srcId="{855A7947-3FE3-4593-9B5B-25A83DDF0DE0}" destId="{664B1A7B-B055-4200-93AE-7C607492048C}" srcOrd="0" destOrd="0" presId="urn:microsoft.com/office/officeart/2005/8/layout/vList5"/>
    <dgm:cxn modelId="{DD708BD0-3143-41E6-929B-32C46F568C45}" type="presParOf" srcId="{664B1A7B-B055-4200-93AE-7C607492048C}" destId="{036A28D4-44BD-4EB7-A6C9-3CB02BB10A58}" srcOrd="0" destOrd="0" presId="urn:microsoft.com/office/officeart/2005/8/layout/vList5"/>
    <dgm:cxn modelId="{9A707060-EAD5-4951-A721-5DA68669DBCB}" type="presParOf" srcId="{664B1A7B-B055-4200-93AE-7C607492048C}" destId="{E4FD1D0D-3F88-4026-8B59-9676C7D33E72}" srcOrd="1" destOrd="0" presId="urn:microsoft.com/office/officeart/2005/8/layout/vList5"/>
    <dgm:cxn modelId="{6EF8E18C-BD7F-4677-B8E2-8C7770F0E7F7}" type="presParOf" srcId="{855A7947-3FE3-4593-9B5B-25A83DDF0DE0}" destId="{AE9A78C4-B958-41B4-9829-5BEBF700FA0A}" srcOrd="1" destOrd="0" presId="urn:microsoft.com/office/officeart/2005/8/layout/vList5"/>
    <dgm:cxn modelId="{792F1A60-E1F0-43A9-96E4-328D61504726}" type="presParOf" srcId="{855A7947-3FE3-4593-9B5B-25A83DDF0DE0}" destId="{A437FBAA-8A62-4D1A-8086-B1D54AF76303}" srcOrd="2" destOrd="0" presId="urn:microsoft.com/office/officeart/2005/8/layout/vList5"/>
    <dgm:cxn modelId="{92ECDE81-7BB9-4DEC-96E0-8EE679155E49}" type="presParOf" srcId="{A437FBAA-8A62-4D1A-8086-B1D54AF76303}" destId="{AF79752F-4DDD-44EB-8B2D-1B53B838B840}" srcOrd="0" destOrd="0" presId="urn:microsoft.com/office/officeart/2005/8/layout/vList5"/>
    <dgm:cxn modelId="{C01CACE1-3EFE-4C2D-844E-589E7EA3EE8B}" type="presParOf" srcId="{A437FBAA-8A62-4D1A-8086-B1D54AF76303}" destId="{2C73E0ED-031D-4BA6-B300-AB7AAE9ABE10}" srcOrd="1" destOrd="0" presId="urn:microsoft.com/office/officeart/2005/8/layout/vList5"/>
    <dgm:cxn modelId="{14A9362A-B3D0-4F1A-8DDB-9CF0B04606B2}" type="presParOf" srcId="{855A7947-3FE3-4593-9B5B-25A83DDF0DE0}" destId="{80F9C0DF-82F8-41C3-ACEA-77E703079C6B}" srcOrd="3" destOrd="0" presId="urn:microsoft.com/office/officeart/2005/8/layout/vList5"/>
    <dgm:cxn modelId="{B408541B-41B7-44E9-AFF5-9A9C8A1E9096}" type="presParOf" srcId="{855A7947-3FE3-4593-9B5B-25A83DDF0DE0}" destId="{812CB7ED-78D0-4AAF-A694-174F3A354C15}" srcOrd="4" destOrd="0" presId="urn:microsoft.com/office/officeart/2005/8/layout/vList5"/>
    <dgm:cxn modelId="{CF6D6ED2-10F8-4FAF-9E79-D50F669BF8F4}" type="presParOf" srcId="{812CB7ED-78D0-4AAF-A694-174F3A354C15}" destId="{173DD0A6-FDC8-421F-9D81-939392B323A2}" srcOrd="0" destOrd="0" presId="urn:microsoft.com/office/officeart/2005/8/layout/vList5"/>
    <dgm:cxn modelId="{1521FCC4-F210-450D-ACE5-9B66528E6D77}" type="presParOf" srcId="{812CB7ED-78D0-4AAF-A694-174F3A354C15}" destId="{B9B679CA-3EAA-4529-A485-FDACFF403B76}" srcOrd="1" destOrd="0" presId="urn:microsoft.com/office/officeart/2005/8/layout/vList5"/>
    <dgm:cxn modelId="{F3B0DC84-8E52-4364-B614-83392EDFD518}" type="presParOf" srcId="{855A7947-3FE3-4593-9B5B-25A83DDF0DE0}" destId="{9368C20E-C076-406B-B1E6-1A98DDD517D1}" srcOrd="5" destOrd="0" presId="urn:microsoft.com/office/officeart/2005/8/layout/vList5"/>
    <dgm:cxn modelId="{0C44D9E6-B507-460D-BCB1-555DD888AEE0}" type="presParOf" srcId="{855A7947-3FE3-4593-9B5B-25A83DDF0DE0}" destId="{E6FB44D2-E69C-4F10-B152-503965941D26}" srcOrd="6" destOrd="0" presId="urn:microsoft.com/office/officeart/2005/8/layout/vList5"/>
    <dgm:cxn modelId="{1250015C-F88B-47A7-BDA3-C4074628306D}" type="presParOf" srcId="{E6FB44D2-E69C-4F10-B152-503965941D26}" destId="{F1BCD501-2DC2-49B5-B2E1-CC5252C1117E}" srcOrd="0" destOrd="0" presId="urn:microsoft.com/office/officeart/2005/8/layout/vList5"/>
    <dgm:cxn modelId="{2A973FBF-1E1A-4AC2-818F-9D2C7A6A138E}"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604361" y="-2354064"/>
          <a:ext cx="265607" cy="5022469"/>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La cuantificación del volúmen total de personas capacitadas, agrupa a las distintas modalidades de este servicio que proporciona el  Sistema Conalep.</a:t>
          </a:r>
          <a:endParaRPr lang="es-ES" sz="800" kern="1200">
            <a:latin typeface="Arial" pitchFamily="34" charset="0"/>
            <a:cs typeface="Arial" pitchFamily="34" charset="0"/>
          </a:endParaRPr>
        </a:p>
      </dsp:txBody>
      <dsp:txXfrm rot="-5400000">
        <a:off x="1225930" y="37333"/>
        <a:ext cx="5009503" cy="239675"/>
      </dsp:txXfrm>
    </dsp:sp>
    <dsp:sp modelId="{036A28D4-44BD-4EB7-A6C9-3CB02BB10A58}">
      <dsp:nvSpPr>
        <dsp:cNvPr id="0" name=""/>
        <dsp:cNvSpPr/>
      </dsp:nvSpPr>
      <dsp:spPr>
        <a:xfrm>
          <a:off x="110" y="690"/>
          <a:ext cx="1225709"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16317" y="16897"/>
        <a:ext cx="1193295" cy="299595"/>
      </dsp:txXfrm>
    </dsp:sp>
    <dsp:sp modelId="{2C73E0ED-031D-4BA6-B300-AB7AAE9ABE10}">
      <dsp:nvSpPr>
        <dsp:cNvPr id="0" name=""/>
        <dsp:cNvSpPr/>
      </dsp:nvSpPr>
      <dsp:spPr>
        <a:xfrm rot="5400000">
          <a:off x="3604361" y="-1995930"/>
          <a:ext cx="265607" cy="5022469"/>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(Capacitados en el trabajo+Capacitados para el trabajo)</a:t>
          </a:r>
          <a:endParaRPr lang="es-ES" sz="800" kern="1200">
            <a:latin typeface="Arial" pitchFamily="34" charset="0"/>
            <a:cs typeface="Arial" pitchFamily="34" charset="0"/>
          </a:endParaRPr>
        </a:p>
      </dsp:txBody>
      <dsp:txXfrm rot="-5400000">
        <a:off x="1225930" y="395467"/>
        <a:ext cx="5009503" cy="239675"/>
      </dsp:txXfrm>
    </dsp:sp>
    <dsp:sp modelId="{AF79752F-4DDD-44EB-8B2D-1B53B838B840}">
      <dsp:nvSpPr>
        <dsp:cNvPr id="0" name=""/>
        <dsp:cNvSpPr/>
      </dsp:nvSpPr>
      <dsp:spPr>
        <a:xfrm>
          <a:off x="0" y="349300"/>
          <a:ext cx="1225709"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6207" y="365507"/>
        <a:ext cx="1193295" cy="299595"/>
      </dsp:txXfrm>
    </dsp:sp>
    <dsp:sp modelId="{B9B679CA-3EAA-4529-A485-FDACFF403B76}">
      <dsp:nvSpPr>
        <dsp:cNvPr id="0" name=""/>
        <dsp:cNvSpPr/>
      </dsp:nvSpPr>
      <dsp:spPr>
        <a:xfrm rot="5400000">
          <a:off x="3604251" y="-1647320"/>
          <a:ext cx="265607" cy="5022469"/>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225820" y="744077"/>
        <a:ext cx="5009503" cy="239675"/>
      </dsp:txXfrm>
    </dsp:sp>
    <dsp:sp modelId="{173DD0A6-FDC8-421F-9D81-939392B323A2}">
      <dsp:nvSpPr>
        <dsp:cNvPr id="0" name=""/>
        <dsp:cNvSpPr/>
      </dsp:nvSpPr>
      <dsp:spPr>
        <a:xfrm>
          <a:off x="110" y="697909"/>
          <a:ext cx="1225709"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6317" y="714116"/>
        <a:ext cx="1193295" cy="299595"/>
      </dsp:txXfrm>
    </dsp:sp>
    <dsp:sp modelId="{9553F992-FFD1-4A84-9FE6-C30B4C8A1690}">
      <dsp:nvSpPr>
        <dsp:cNvPr id="0" name=""/>
        <dsp:cNvSpPr/>
      </dsp:nvSpPr>
      <dsp:spPr>
        <a:xfrm rot="5400000">
          <a:off x="3604251" y="-1298710"/>
          <a:ext cx="265607" cy="5022469"/>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25820" y="1092687"/>
        <a:ext cx="5009503" cy="239675"/>
      </dsp:txXfrm>
    </dsp:sp>
    <dsp:sp modelId="{F1BCD501-2DC2-49B5-B2E1-CC5252C1117E}">
      <dsp:nvSpPr>
        <dsp:cNvPr id="0" name=""/>
        <dsp:cNvSpPr/>
      </dsp:nvSpPr>
      <dsp:spPr>
        <a:xfrm>
          <a:off x="110" y="1046519"/>
          <a:ext cx="1225709"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6317" y="1062726"/>
        <a:ext cx="1193295" cy="299595"/>
      </dsp:txXfrm>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750971" y="-2409150"/>
          <a:ext cx="326681" cy="5260541"/>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rtl="0">
            <a:lnSpc>
              <a:spcPct val="90000"/>
            </a:lnSpc>
            <a:spcBef>
              <a:spcPct val="0"/>
            </a:spcBef>
            <a:spcAft>
              <a:spcPct val="15000"/>
            </a:spcAft>
            <a:buChar char="••"/>
          </a:pPr>
          <a:r>
            <a:rPr lang="es-ES" sz="800" b="0" i="0" strike="noStrike" kern="1200">
              <a:solidFill>
                <a:srgbClr val="000000"/>
              </a:solidFill>
              <a:latin typeface="Arial"/>
              <a:cs typeface="Arial"/>
            </a:rPr>
            <a:t>El índice del cumplimiento de normatividad de partidas restringidas determina el porcentaje del presupuesto ejercido de las partidas sujetas a restricción respecto del presupuesto autorizado para éstas. </a:t>
          </a:r>
          <a:endParaRPr lang="es-ES" sz="800" kern="1200">
            <a:latin typeface="Arial" pitchFamily="34" charset="0"/>
            <a:cs typeface="Arial" pitchFamily="34" charset="0"/>
          </a:endParaRPr>
        </a:p>
      </dsp:txBody>
      <dsp:txXfrm rot="-5400000">
        <a:off x="1284042" y="73726"/>
        <a:ext cx="5244594" cy="294787"/>
      </dsp:txXfrm>
    </dsp:sp>
    <dsp:sp modelId="{036A28D4-44BD-4EB7-A6C9-3CB02BB10A58}">
      <dsp:nvSpPr>
        <dsp:cNvPr id="0" name=""/>
        <dsp:cNvSpPr/>
      </dsp:nvSpPr>
      <dsp:spPr>
        <a:xfrm>
          <a:off x="115" y="849"/>
          <a:ext cx="1283810" cy="40835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20049" y="20783"/>
        <a:ext cx="1243942" cy="368483"/>
      </dsp:txXfrm>
    </dsp:sp>
    <dsp:sp modelId="{2C73E0ED-031D-4BA6-B300-AB7AAE9ABE10}">
      <dsp:nvSpPr>
        <dsp:cNvPr id="0" name=""/>
        <dsp:cNvSpPr/>
      </dsp:nvSpPr>
      <dsp:spPr>
        <a:xfrm rot="5400000">
          <a:off x="3750971" y="-1996477"/>
          <a:ext cx="326681" cy="5260541"/>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Presupuesto ejercido de partidas sujetas a restricción/Presupuesto autorizado de partidas sujetas a restricción)*100</a:t>
          </a:r>
          <a:endParaRPr lang="es-ES" sz="800" kern="1200">
            <a:latin typeface="Arial" pitchFamily="34" charset="0"/>
            <a:cs typeface="Arial" pitchFamily="34" charset="0"/>
          </a:endParaRPr>
        </a:p>
      </dsp:txBody>
      <dsp:txXfrm rot="-5400000">
        <a:off x="1284042" y="486399"/>
        <a:ext cx="5244594" cy="294787"/>
      </dsp:txXfrm>
    </dsp:sp>
    <dsp:sp modelId="{AF79752F-4DDD-44EB-8B2D-1B53B838B840}">
      <dsp:nvSpPr>
        <dsp:cNvPr id="0" name=""/>
        <dsp:cNvSpPr/>
      </dsp:nvSpPr>
      <dsp:spPr>
        <a:xfrm>
          <a:off x="0" y="429617"/>
          <a:ext cx="1283810" cy="40835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9934" y="449551"/>
        <a:ext cx="1243942" cy="368483"/>
      </dsp:txXfrm>
    </dsp:sp>
    <dsp:sp modelId="{B9B679CA-3EAA-4529-A485-FDACFF403B76}">
      <dsp:nvSpPr>
        <dsp:cNvPr id="0" name=""/>
        <dsp:cNvSpPr/>
      </dsp:nvSpPr>
      <dsp:spPr>
        <a:xfrm rot="5400000">
          <a:off x="3750856" y="-1567708"/>
          <a:ext cx="326681" cy="5260541"/>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283927" y="915168"/>
        <a:ext cx="5244594" cy="294787"/>
      </dsp:txXfrm>
    </dsp:sp>
    <dsp:sp modelId="{173DD0A6-FDC8-421F-9D81-939392B323A2}">
      <dsp:nvSpPr>
        <dsp:cNvPr id="0" name=""/>
        <dsp:cNvSpPr/>
      </dsp:nvSpPr>
      <dsp:spPr>
        <a:xfrm>
          <a:off x="115" y="858386"/>
          <a:ext cx="1283810" cy="40835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20049" y="878320"/>
        <a:ext cx="1243942" cy="368483"/>
      </dsp:txXfrm>
    </dsp:sp>
    <dsp:sp modelId="{9553F992-FFD1-4A84-9FE6-C30B4C8A1690}">
      <dsp:nvSpPr>
        <dsp:cNvPr id="0" name=""/>
        <dsp:cNvSpPr/>
      </dsp:nvSpPr>
      <dsp:spPr>
        <a:xfrm rot="5400000">
          <a:off x="3750856" y="-1138939"/>
          <a:ext cx="326681" cy="5260541"/>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83927" y="1343937"/>
        <a:ext cx="5244594" cy="294787"/>
      </dsp:txXfrm>
    </dsp:sp>
    <dsp:sp modelId="{F1BCD501-2DC2-49B5-B2E1-CC5252C1117E}">
      <dsp:nvSpPr>
        <dsp:cNvPr id="0" name=""/>
        <dsp:cNvSpPr/>
      </dsp:nvSpPr>
      <dsp:spPr>
        <a:xfrm>
          <a:off x="115" y="1287155"/>
          <a:ext cx="1283810" cy="40835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20049" y="1307089"/>
        <a:ext cx="1243942" cy="36848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692112" y="-2412990"/>
          <a:ext cx="265760" cy="514050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El indicador de relación costo Prestador de Servicios Profesionales/gasto total indica el porcentaje que representa el gasto de Prestadores de Servicios Profesionales con relación al gasto total.</a:t>
          </a:r>
          <a:endParaRPr lang="es-ES" sz="800" kern="1200">
            <a:latin typeface="Arial" pitchFamily="34" charset="0"/>
            <a:cs typeface="Arial" pitchFamily="34" charset="0"/>
          </a:endParaRPr>
        </a:p>
      </dsp:txBody>
      <dsp:txXfrm rot="-5400000">
        <a:off x="1254741" y="37354"/>
        <a:ext cx="5127530" cy="239814"/>
      </dsp:txXfrm>
    </dsp:sp>
    <dsp:sp modelId="{036A28D4-44BD-4EB7-A6C9-3CB02BB10A58}">
      <dsp:nvSpPr>
        <dsp:cNvPr id="0" name=""/>
        <dsp:cNvSpPr/>
      </dsp:nvSpPr>
      <dsp:spPr>
        <a:xfrm>
          <a:off x="112" y="690"/>
          <a:ext cx="1254515" cy="33220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16329" y="16907"/>
        <a:ext cx="1222081" cy="299766"/>
      </dsp:txXfrm>
    </dsp:sp>
    <dsp:sp modelId="{2C73E0ED-031D-4BA6-B300-AB7AAE9ABE10}">
      <dsp:nvSpPr>
        <dsp:cNvPr id="0" name=""/>
        <dsp:cNvSpPr/>
      </dsp:nvSpPr>
      <dsp:spPr>
        <a:xfrm rot="5400000">
          <a:off x="3692112" y="-2054650"/>
          <a:ext cx="265760" cy="514050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(Gasto ejercido en Prestadores de Servicios Profesionales / Presupuesto ejercido) * 100</a:t>
          </a:r>
          <a:endParaRPr lang="es-ES" sz="800" kern="1200">
            <a:latin typeface="Arial" pitchFamily="34" charset="0"/>
            <a:cs typeface="Arial" pitchFamily="34" charset="0"/>
          </a:endParaRPr>
        </a:p>
      </dsp:txBody>
      <dsp:txXfrm rot="-5400000">
        <a:off x="1254741" y="395694"/>
        <a:ext cx="5127530" cy="239814"/>
      </dsp:txXfrm>
    </dsp:sp>
    <dsp:sp modelId="{AF79752F-4DDD-44EB-8B2D-1B53B838B840}">
      <dsp:nvSpPr>
        <dsp:cNvPr id="0" name=""/>
        <dsp:cNvSpPr/>
      </dsp:nvSpPr>
      <dsp:spPr>
        <a:xfrm>
          <a:off x="0" y="349501"/>
          <a:ext cx="1254515" cy="33220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6217" y="365718"/>
        <a:ext cx="1222081" cy="299766"/>
      </dsp:txXfrm>
    </dsp:sp>
    <dsp:sp modelId="{B9B679CA-3EAA-4529-A485-FDACFF403B76}">
      <dsp:nvSpPr>
        <dsp:cNvPr id="0" name=""/>
        <dsp:cNvSpPr/>
      </dsp:nvSpPr>
      <dsp:spPr>
        <a:xfrm rot="5400000">
          <a:off x="3691999" y="-1705839"/>
          <a:ext cx="265760" cy="514050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Anual</a:t>
          </a:r>
        </a:p>
      </dsp:txBody>
      <dsp:txXfrm rot="-5400000">
        <a:off x="1254628" y="744505"/>
        <a:ext cx="5127530" cy="239814"/>
      </dsp:txXfrm>
    </dsp:sp>
    <dsp:sp modelId="{173DD0A6-FDC8-421F-9D81-939392B323A2}">
      <dsp:nvSpPr>
        <dsp:cNvPr id="0" name=""/>
        <dsp:cNvSpPr/>
      </dsp:nvSpPr>
      <dsp:spPr>
        <a:xfrm>
          <a:off x="112" y="698311"/>
          <a:ext cx="1254515" cy="33220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6329" y="714528"/>
        <a:ext cx="1222081" cy="299766"/>
      </dsp:txXfrm>
    </dsp:sp>
    <dsp:sp modelId="{9553F992-FFD1-4A84-9FE6-C30B4C8A1690}">
      <dsp:nvSpPr>
        <dsp:cNvPr id="0" name=""/>
        <dsp:cNvSpPr/>
      </dsp:nvSpPr>
      <dsp:spPr>
        <a:xfrm rot="5400000">
          <a:off x="3691999" y="-1357029"/>
          <a:ext cx="265760" cy="514050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54628" y="1093315"/>
        <a:ext cx="5127530" cy="239814"/>
      </dsp:txXfrm>
    </dsp:sp>
    <dsp:sp modelId="{F1BCD501-2DC2-49B5-B2E1-CC5252C1117E}">
      <dsp:nvSpPr>
        <dsp:cNvPr id="0" name=""/>
        <dsp:cNvSpPr/>
      </dsp:nvSpPr>
      <dsp:spPr>
        <a:xfrm>
          <a:off x="112" y="1047121"/>
          <a:ext cx="1254515" cy="33220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6329" y="1063338"/>
        <a:ext cx="1222081" cy="299766"/>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782657" y="-2473701"/>
          <a:ext cx="266277" cy="526253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El índice de evolución del presupuesto reprogramado total indica el porcentaje de cumplimiento del presupuesto reprogramado total.</a:t>
          </a:r>
          <a:endParaRPr lang="es-ES" sz="800" kern="1200">
            <a:latin typeface="Arial" pitchFamily="34" charset="0"/>
            <a:cs typeface="Arial" pitchFamily="34" charset="0"/>
          </a:endParaRPr>
        </a:p>
      </dsp:txBody>
      <dsp:txXfrm rot="-5400000">
        <a:off x="1284528" y="37427"/>
        <a:ext cx="5249537" cy="240279"/>
      </dsp:txXfrm>
    </dsp:sp>
    <dsp:sp modelId="{036A28D4-44BD-4EB7-A6C9-3CB02BB10A58}">
      <dsp:nvSpPr>
        <dsp:cNvPr id="0" name=""/>
        <dsp:cNvSpPr/>
      </dsp:nvSpPr>
      <dsp:spPr>
        <a:xfrm>
          <a:off x="115" y="692"/>
          <a:ext cx="1284297" cy="332846"/>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16363" y="16940"/>
        <a:ext cx="1251801" cy="300350"/>
      </dsp:txXfrm>
    </dsp:sp>
    <dsp:sp modelId="{2C73E0ED-031D-4BA6-B300-AB7AAE9ABE10}">
      <dsp:nvSpPr>
        <dsp:cNvPr id="0" name=""/>
        <dsp:cNvSpPr/>
      </dsp:nvSpPr>
      <dsp:spPr>
        <a:xfrm rot="5400000">
          <a:off x="3782657" y="-2114663"/>
          <a:ext cx="266277" cy="526253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(Presupuesto ejercido (total)/Presupuesto reprogramado (total))*100</a:t>
          </a:r>
          <a:endParaRPr lang="es-ES" sz="800" kern="1200">
            <a:latin typeface="Arial" pitchFamily="34" charset="0"/>
            <a:cs typeface="Arial" pitchFamily="34" charset="0"/>
          </a:endParaRPr>
        </a:p>
      </dsp:txBody>
      <dsp:txXfrm rot="-5400000">
        <a:off x="1284528" y="396465"/>
        <a:ext cx="5249537" cy="240279"/>
      </dsp:txXfrm>
    </dsp:sp>
    <dsp:sp modelId="{AF79752F-4DDD-44EB-8B2D-1B53B838B840}">
      <dsp:nvSpPr>
        <dsp:cNvPr id="0" name=""/>
        <dsp:cNvSpPr/>
      </dsp:nvSpPr>
      <dsp:spPr>
        <a:xfrm>
          <a:off x="0" y="350181"/>
          <a:ext cx="1284297" cy="332846"/>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6248" y="366429"/>
        <a:ext cx="1251801" cy="300350"/>
      </dsp:txXfrm>
    </dsp:sp>
    <dsp:sp modelId="{B9B679CA-3EAA-4529-A485-FDACFF403B76}">
      <dsp:nvSpPr>
        <dsp:cNvPr id="0" name=""/>
        <dsp:cNvSpPr/>
      </dsp:nvSpPr>
      <dsp:spPr>
        <a:xfrm rot="5400000">
          <a:off x="3782542" y="-1765174"/>
          <a:ext cx="266277" cy="526253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284413" y="745954"/>
        <a:ext cx="5249537" cy="240279"/>
      </dsp:txXfrm>
    </dsp:sp>
    <dsp:sp modelId="{173DD0A6-FDC8-421F-9D81-939392B323A2}">
      <dsp:nvSpPr>
        <dsp:cNvPr id="0" name=""/>
        <dsp:cNvSpPr/>
      </dsp:nvSpPr>
      <dsp:spPr>
        <a:xfrm>
          <a:off x="115" y="699670"/>
          <a:ext cx="1284297" cy="332846"/>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6363" y="715918"/>
        <a:ext cx="1251801" cy="300350"/>
      </dsp:txXfrm>
    </dsp:sp>
    <dsp:sp modelId="{9553F992-FFD1-4A84-9FE6-C30B4C8A1690}">
      <dsp:nvSpPr>
        <dsp:cNvPr id="0" name=""/>
        <dsp:cNvSpPr/>
      </dsp:nvSpPr>
      <dsp:spPr>
        <a:xfrm rot="5400000">
          <a:off x="3782542" y="-1415684"/>
          <a:ext cx="266277" cy="526253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84413" y="1095444"/>
        <a:ext cx="5249537" cy="240279"/>
      </dsp:txXfrm>
    </dsp:sp>
    <dsp:sp modelId="{F1BCD501-2DC2-49B5-B2E1-CC5252C1117E}">
      <dsp:nvSpPr>
        <dsp:cNvPr id="0" name=""/>
        <dsp:cNvSpPr/>
      </dsp:nvSpPr>
      <dsp:spPr>
        <a:xfrm>
          <a:off x="115" y="1049159"/>
          <a:ext cx="1284297" cy="332846"/>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6363" y="1065407"/>
        <a:ext cx="1251801" cy="300350"/>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920870" y="-2548537"/>
          <a:ext cx="336804" cy="549567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La evolución del presupuesto reprogramado de recursos fiscales mide el cumplimiento del presupuesto ejercido de  recursos fiscales.</a:t>
          </a:r>
          <a:endParaRPr lang="es-ES" sz="800" kern="1200">
            <a:latin typeface="Arial" pitchFamily="34" charset="0"/>
            <a:cs typeface="Arial" pitchFamily="34" charset="0"/>
          </a:endParaRPr>
        </a:p>
      </dsp:txBody>
      <dsp:txXfrm rot="-5400000">
        <a:off x="1341435" y="47339"/>
        <a:ext cx="5479235" cy="303922"/>
      </dsp:txXfrm>
    </dsp:sp>
    <dsp:sp modelId="{036A28D4-44BD-4EB7-A6C9-3CB02BB10A58}">
      <dsp:nvSpPr>
        <dsp:cNvPr id="0" name=""/>
        <dsp:cNvSpPr/>
      </dsp:nvSpPr>
      <dsp:spPr>
        <a:xfrm>
          <a:off x="120" y="875"/>
          <a:ext cx="1341193" cy="421005"/>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20672" y="21427"/>
        <a:ext cx="1300089" cy="379901"/>
      </dsp:txXfrm>
    </dsp:sp>
    <dsp:sp modelId="{2C73E0ED-031D-4BA6-B300-AB7AAE9ABE10}">
      <dsp:nvSpPr>
        <dsp:cNvPr id="0" name=""/>
        <dsp:cNvSpPr/>
      </dsp:nvSpPr>
      <dsp:spPr>
        <a:xfrm rot="5400000">
          <a:off x="3890433" y="-2094404"/>
          <a:ext cx="336804" cy="549567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(Presupuesto ejercido (Recursos fiscales)/Presupuesto reprogramado (Recursos </a:t>
          </a:r>
          <a:endParaRPr lang="es-ES" sz="800" kern="1200">
            <a:latin typeface="Arial" pitchFamily="34" charset="0"/>
            <a:cs typeface="Arial" pitchFamily="34" charset="0"/>
          </a:endParaRPr>
        </a:p>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fiscales))*100.</a:t>
          </a:r>
        </a:p>
      </dsp:txBody>
      <dsp:txXfrm rot="-5400000">
        <a:off x="1310998" y="501472"/>
        <a:ext cx="5479235" cy="303922"/>
      </dsp:txXfrm>
    </dsp:sp>
    <dsp:sp modelId="{AF79752F-4DDD-44EB-8B2D-1B53B838B840}">
      <dsp:nvSpPr>
        <dsp:cNvPr id="0" name=""/>
        <dsp:cNvSpPr/>
      </dsp:nvSpPr>
      <dsp:spPr>
        <a:xfrm>
          <a:off x="0" y="442931"/>
          <a:ext cx="1341193" cy="421005"/>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20552" y="463483"/>
        <a:ext cx="1300089" cy="379901"/>
      </dsp:txXfrm>
    </dsp:sp>
    <dsp:sp modelId="{B9B679CA-3EAA-4529-A485-FDACFF403B76}">
      <dsp:nvSpPr>
        <dsp:cNvPr id="0" name=""/>
        <dsp:cNvSpPr/>
      </dsp:nvSpPr>
      <dsp:spPr>
        <a:xfrm rot="5400000">
          <a:off x="3920750" y="-1652348"/>
          <a:ext cx="336804" cy="549567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341315" y="943528"/>
        <a:ext cx="5479235" cy="303922"/>
      </dsp:txXfrm>
    </dsp:sp>
    <dsp:sp modelId="{173DD0A6-FDC8-421F-9D81-939392B323A2}">
      <dsp:nvSpPr>
        <dsp:cNvPr id="0" name=""/>
        <dsp:cNvSpPr/>
      </dsp:nvSpPr>
      <dsp:spPr>
        <a:xfrm>
          <a:off x="120" y="884987"/>
          <a:ext cx="1341193" cy="421005"/>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20672" y="905539"/>
        <a:ext cx="1300089" cy="379901"/>
      </dsp:txXfrm>
    </dsp:sp>
    <dsp:sp modelId="{9553F992-FFD1-4A84-9FE6-C30B4C8A1690}">
      <dsp:nvSpPr>
        <dsp:cNvPr id="0" name=""/>
        <dsp:cNvSpPr/>
      </dsp:nvSpPr>
      <dsp:spPr>
        <a:xfrm rot="5400000">
          <a:off x="3920750" y="-1210292"/>
          <a:ext cx="336804" cy="549567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341315" y="1385584"/>
        <a:ext cx="5479235" cy="303922"/>
      </dsp:txXfrm>
    </dsp:sp>
    <dsp:sp modelId="{F1BCD501-2DC2-49B5-B2E1-CC5252C1117E}">
      <dsp:nvSpPr>
        <dsp:cNvPr id="0" name=""/>
        <dsp:cNvSpPr/>
      </dsp:nvSpPr>
      <dsp:spPr>
        <a:xfrm>
          <a:off x="120" y="1327043"/>
          <a:ext cx="1341193" cy="421005"/>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20672" y="1347595"/>
        <a:ext cx="1300089" cy="379901"/>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735375" y="-2442599"/>
          <a:ext cx="263658" cy="5197232"/>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La evolución del gasto corriente mide el cumplimiento del presupuesto programado del gasto corriente.</a:t>
          </a:r>
          <a:endParaRPr lang="es-ES" sz="800" kern="1200">
            <a:latin typeface="Arial" pitchFamily="34" charset="0"/>
            <a:cs typeface="Arial" pitchFamily="34" charset="0"/>
          </a:endParaRPr>
        </a:p>
      </dsp:txBody>
      <dsp:txXfrm rot="-5400000">
        <a:off x="1268589" y="37058"/>
        <a:ext cx="5184361" cy="237916"/>
      </dsp:txXfrm>
    </dsp:sp>
    <dsp:sp modelId="{036A28D4-44BD-4EB7-A6C9-3CB02BB10A58}">
      <dsp:nvSpPr>
        <dsp:cNvPr id="0" name=""/>
        <dsp:cNvSpPr/>
      </dsp:nvSpPr>
      <dsp:spPr>
        <a:xfrm>
          <a:off x="114" y="685"/>
          <a:ext cx="1268359" cy="32957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16202" y="16773"/>
        <a:ext cx="1236183" cy="297397"/>
      </dsp:txXfrm>
    </dsp:sp>
    <dsp:sp modelId="{2C73E0ED-031D-4BA6-B300-AB7AAE9ABE10}">
      <dsp:nvSpPr>
        <dsp:cNvPr id="0" name=""/>
        <dsp:cNvSpPr/>
      </dsp:nvSpPr>
      <dsp:spPr>
        <a:xfrm rot="5400000">
          <a:off x="3735375" y="-2087092"/>
          <a:ext cx="263658" cy="5197232"/>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(Gasto corriente ejercido/Presupuesto reprogramado (Gasto corriente))*100</a:t>
          </a:r>
          <a:endParaRPr lang="es-ES" sz="800" kern="1200">
            <a:latin typeface="Arial" pitchFamily="34" charset="0"/>
            <a:cs typeface="Arial" pitchFamily="34" charset="0"/>
          </a:endParaRPr>
        </a:p>
      </dsp:txBody>
      <dsp:txXfrm rot="-5400000">
        <a:off x="1268589" y="392565"/>
        <a:ext cx="5184361" cy="237916"/>
      </dsp:txXfrm>
    </dsp:sp>
    <dsp:sp modelId="{AF79752F-4DDD-44EB-8B2D-1B53B838B840}">
      <dsp:nvSpPr>
        <dsp:cNvPr id="0" name=""/>
        <dsp:cNvSpPr/>
      </dsp:nvSpPr>
      <dsp:spPr>
        <a:xfrm>
          <a:off x="0" y="346737"/>
          <a:ext cx="1268359" cy="32957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6088" y="362825"/>
        <a:ext cx="1236183" cy="297397"/>
      </dsp:txXfrm>
    </dsp:sp>
    <dsp:sp modelId="{B9B679CA-3EAA-4529-A485-FDACFF403B76}">
      <dsp:nvSpPr>
        <dsp:cNvPr id="0" name=""/>
        <dsp:cNvSpPr/>
      </dsp:nvSpPr>
      <dsp:spPr>
        <a:xfrm rot="5400000">
          <a:off x="3735261" y="-1741040"/>
          <a:ext cx="263658" cy="5197232"/>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268475" y="738617"/>
        <a:ext cx="5184361" cy="237916"/>
      </dsp:txXfrm>
    </dsp:sp>
    <dsp:sp modelId="{173DD0A6-FDC8-421F-9D81-939392B323A2}">
      <dsp:nvSpPr>
        <dsp:cNvPr id="0" name=""/>
        <dsp:cNvSpPr/>
      </dsp:nvSpPr>
      <dsp:spPr>
        <a:xfrm>
          <a:off x="114" y="692789"/>
          <a:ext cx="1268359" cy="32957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6202" y="708877"/>
        <a:ext cx="1236183" cy="297397"/>
      </dsp:txXfrm>
    </dsp:sp>
    <dsp:sp modelId="{9553F992-FFD1-4A84-9FE6-C30B4C8A1690}">
      <dsp:nvSpPr>
        <dsp:cNvPr id="0" name=""/>
        <dsp:cNvSpPr/>
      </dsp:nvSpPr>
      <dsp:spPr>
        <a:xfrm rot="5400000">
          <a:off x="3735261" y="-1394988"/>
          <a:ext cx="263658" cy="5197232"/>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68475" y="1084669"/>
        <a:ext cx="5184361" cy="237916"/>
      </dsp:txXfrm>
    </dsp:sp>
    <dsp:sp modelId="{F1BCD501-2DC2-49B5-B2E1-CC5252C1117E}">
      <dsp:nvSpPr>
        <dsp:cNvPr id="0" name=""/>
        <dsp:cNvSpPr/>
      </dsp:nvSpPr>
      <dsp:spPr>
        <a:xfrm>
          <a:off x="114" y="1038841"/>
          <a:ext cx="1268359" cy="32957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6202" y="1054929"/>
        <a:ext cx="1236183" cy="297397"/>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519634" y="-2279519"/>
          <a:ext cx="334466" cy="495487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La evolución del gasto de inversión indica el porcentaje de cumplimiento del gasto de inversión ejercido  con respecto a lo programado</a:t>
          </a:r>
          <a:endParaRPr lang="es-ES" sz="800" kern="1200">
            <a:latin typeface="Arial" pitchFamily="34" charset="0"/>
            <a:cs typeface="Arial" pitchFamily="34" charset="0"/>
          </a:endParaRPr>
        </a:p>
      </dsp:txBody>
      <dsp:txXfrm rot="-5400000">
        <a:off x="1209431" y="47011"/>
        <a:ext cx="4938546" cy="301812"/>
      </dsp:txXfrm>
    </dsp:sp>
    <dsp:sp modelId="{036A28D4-44BD-4EB7-A6C9-3CB02BB10A58}">
      <dsp:nvSpPr>
        <dsp:cNvPr id="0" name=""/>
        <dsp:cNvSpPr/>
      </dsp:nvSpPr>
      <dsp:spPr>
        <a:xfrm>
          <a:off x="108" y="869"/>
          <a:ext cx="1209213" cy="41808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20517" y="21278"/>
        <a:ext cx="1168395" cy="377265"/>
      </dsp:txXfrm>
    </dsp:sp>
    <dsp:sp modelId="{2C73E0ED-031D-4BA6-B300-AB7AAE9ABE10}">
      <dsp:nvSpPr>
        <dsp:cNvPr id="0" name=""/>
        <dsp:cNvSpPr/>
      </dsp:nvSpPr>
      <dsp:spPr>
        <a:xfrm rot="5400000">
          <a:off x="3519634" y="-1828538"/>
          <a:ext cx="334466" cy="495487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(Gasto de inversión ejercido/Presupuesto reprogramado (Gasto de inversión))*100</a:t>
          </a:r>
          <a:endParaRPr lang="es-ES" sz="800" kern="1200">
            <a:latin typeface="Arial" pitchFamily="34" charset="0"/>
            <a:cs typeface="Arial" pitchFamily="34" charset="0"/>
          </a:endParaRPr>
        </a:p>
      </dsp:txBody>
      <dsp:txXfrm rot="-5400000">
        <a:off x="1209431" y="497992"/>
        <a:ext cx="4938546" cy="301812"/>
      </dsp:txXfrm>
    </dsp:sp>
    <dsp:sp modelId="{AF79752F-4DDD-44EB-8B2D-1B53B838B840}">
      <dsp:nvSpPr>
        <dsp:cNvPr id="0" name=""/>
        <dsp:cNvSpPr/>
      </dsp:nvSpPr>
      <dsp:spPr>
        <a:xfrm>
          <a:off x="0" y="439856"/>
          <a:ext cx="1209213" cy="41808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20409" y="460265"/>
        <a:ext cx="1168395" cy="377265"/>
      </dsp:txXfrm>
    </dsp:sp>
    <dsp:sp modelId="{B9B679CA-3EAA-4529-A485-FDACFF403B76}">
      <dsp:nvSpPr>
        <dsp:cNvPr id="0" name=""/>
        <dsp:cNvSpPr/>
      </dsp:nvSpPr>
      <dsp:spPr>
        <a:xfrm rot="5400000">
          <a:off x="3519525" y="-1389551"/>
          <a:ext cx="334466" cy="495487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209322" y="936979"/>
        <a:ext cx="4938546" cy="301812"/>
      </dsp:txXfrm>
    </dsp:sp>
    <dsp:sp modelId="{173DD0A6-FDC8-421F-9D81-939392B323A2}">
      <dsp:nvSpPr>
        <dsp:cNvPr id="0" name=""/>
        <dsp:cNvSpPr/>
      </dsp:nvSpPr>
      <dsp:spPr>
        <a:xfrm>
          <a:off x="108" y="878843"/>
          <a:ext cx="1209213" cy="41808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20517" y="899252"/>
        <a:ext cx="1168395" cy="377265"/>
      </dsp:txXfrm>
    </dsp:sp>
    <dsp:sp modelId="{9553F992-FFD1-4A84-9FE6-C30B4C8A1690}">
      <dsp:nvSpPr>
        <dsp:cNvPr id="0" name=""/>
        <dsp:cNvSpPr/>
      </dsp:nvSpPr>
      <dsp:spPr>
        <a:xfrm rot="5400000">
          <a:off x="3519525" y="-950564"/>
          <a:ext cx="334466" cy="4954873"/>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09322" y="1375966"/>
        <a:ext cx="4938546" cy="301812"/>
      </dsp:txXfrm>
    </dsp:sp>
    <dsp:sp modelId="{F1BCD501-2DC2-49B5-B2E1-CC5252C1117E}">
      <dsp:nvSpPr>
        <dsp:cNvPr id="0" name=""/>
        <dsp:cNvSpPr/>
      </dsp:nvSpPr>
      <dsp:spPr>
        <a:xfrm>
          <a:off x="108" y="1317830"/>
          <a:ext cx="1209213" cy="418083"/>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20517" y="1338239"/>
        <a:ext cx="1168395" cy="377265"/>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470885" y="-2246675"/>
          <a:ext cx="334804" cy="488958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Indica el grado de autofinanciamiento.</a:t>
          </a:r>
          <a:endParaRPr lang="es-ES" sz="800" kern="1200">
            <a:latin typeface="Arial" pitchFamily="34" charset="0"/>
            <a:cs typeface="Arial" pitchFamily="34" charset="0"/>
          </a:endParaRPr>
        </a:p>
      </dsp:txBody>
      <dsp:txXfrm rot="-5400000">
        <a:off x="1193494" y="47060"/>
        <a:ext cx="4873242" cy="302116"/>
      </dsp:txXfrm>
    </dsp:sp>
    <dsp:sp modelId="{036A28D4-44BD-4EB7-A6C9-3CB02BB10A58}">
      <dsp:nvSpPr>
        <dsp:cNvPr id="0" name=""/>
        <dsp:cNvSpPr/>
      </dsp:nvSpPr>
      <dsp:spPr>
        <a:xfrm>
          <a:off x="107" y="870"/>
          <a:ext cx="1193280" cy="418506"/>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20537" y="21300"/>
        <a:ext cx="1152420" cy="377646"/>
      </dsp:txXfrm>
    </dsp:sp>
    <dsp:sp modelId="{2C73E0ED-031D-4BA6-B300-AB7AAE9ABE10}">
      <dsp:nvSpPr>
        <dsp:cNvPr id="0" name=""/>
        <dsp:cNvSpPr/>
      </dsp:nvSpPr>
      <dsp:spPr>
        <a:xfrm rot="5400000">
          <a:off x="3470885" y="-1795238"/>
          <a:ext cx="334804" cy="488958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(Ingresos propios ejercidos/Presupuesto ejercido)*100</a:t>
          </a:r>
          <a:endParaRPr lang="es-ES" sz="800" kern="1200">
            <a:latin typeface="Arial" pitchFamily="34" charset="0"/>
            <a:cs typeface="Arial" pitchFamily="34" charset="0"/>
          </a:endParaRPr>
        </a:p>
      </dsp:txBody>
      <dsp:txXfrm rot="-5400000">
        <a:off x="1193494" y="498497"/>
        <a:ext cx="4873242" cy="302116"/>
      </dsp:txXfrm>
    </dsp:sp>
    <dsp:sp modelId="{AF79752F-4DDD-44EB-8B2D-1B53B838B840}">
      <dsp:nvSpPr>
        <dsp:cNvPr id="0" name=""/>
        <dsp:cNvSpPr/>
      </dsp:nvSpPr>
      <dsp:spPr>
        <a:xfrm>
          <a:off x="0" y="440301"/>
          <a:ext cx="1193280" cy="418506"/>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20430" y="460731"/>
        <a:ext cx="1152420" cy="377646"/>
      </dsp:txXfrm>
    </dsp:sp>
    <dsp:sp modelId="{B9B679CA-3EAA-4529-A485-FDACFF403B76}">
      <dsp:nvSpPr>
        <dsp:cNvPr id="0" name=""/>
        <dsp:cNvSpPr/>
      </dsp:nvSpPr>
      <dsp:spPr>
        <a:xfrm rot="5400000">
          <a:off x="3470778" y="-1355806"/>
          <a:ext cx="334804" cy="488958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193387" y="937929"/>
        <a:ext cx="4873242" cy="302116"/>
      </dsp:txXfrm>
    </dsp:sp>
    <dsp:sp modelId="{173DD0A6-FDC8-421F-9D81-939392B323A2}">
      <dsp:nvSpPr>
        <dsp:cNvPr id="0" name=""/>
        <dsp:cNvSpPr/>
      </dsp:nvSpPr>
      <dsp:spPr>
        <a:xfrm>
          <a:off x="107" y="879733"/>
          <a:ext cx="1193280" cy="418506"/>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20537" y="900163"/>
        <a:ext cx="1152420" cy="377646"/>
      </dsp:txXfrm>
    </dsp:sp>
    <dsp:sp modelId="{9553F992-FFD1-4A84-9FE6-C30B4C8A1690}">
      <dsp:nvSpPr>
        <dsp:cNvPr id="0" name=""/>
        <dsp:cNvSpPr/>
      </dsp:nvSpPr>
      <dsp:spPr>
        <a:xfrm rot="5400000">
          <a:off x="3470778" y="-916375"/>
          <a:ext cx="334804" cy="4889586"/>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193387" y="1377360"/>
        <a:ext cx="4873242" cy="302116"/>
      </dsp:txXfrm>
    </dsp:sp>
    <dsp:sp modelId="{F1BCD501-2DC2-49B5-B2E1-CC5252C1117E}">
      <dsp:nvSpPr>
        <dsp:cNvPr id="0" name=""/>
        <dsp:cNvSpPr/>
      </dsp:nvSpPr>
      <dsp:spPr>
        <a:xfrm>
          <a:off x="107" y="1319164"/>
          <a:ext cx="1193280" cy="418506"/>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20537" y="1339594"/>
        <a:ext cx="1152420" cy="377646"/>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759369" y="-2458833"/>
          <a:ext cx="263224" cy="522918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Indica la captación de ingresos con respecto a lo programado al periodo</a:t>
          </a:r>
          <a:endParaRPr lang="es-ES" sz="800" kern="1200">
            <a:latin typeface="Arial" pitchFamily="34" charset="0"/>
            <a:cs typeface="Arial" pitchFamily="34" charset="0"/>
          </a:endParaRPr>
        </a:p>
      </dsp:txBody>
      <dsp:txXfrm rot="-5400000">
        <a:off x="1276388" y="36998"/>
        <a:ext cx="5216337" cy="237524"/>
      </dsp:txXfrm>
    </dsp:sp>
    <dsp:sp modelId="{036A28D4-44BD-4EB7-A6C9-3CB02BB10A58}">
      <dsp:nvSpPr>
        <dsp:cNvPr id="0" name=""/>
        <dsp:cNvSpPr/>
      </dsp:nvSpPr>
      <dsp:spPr>
        <a:xfrm>
          <a:off x="114" y="684"/>
          <a:ext cx="1276158" cy="32903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16176" y="16746"/>
        <a:ext cx="1244034" cy="296906"/>
      </dsp:txXfrm>
    </dsp:sp>
    <dsp:sp modelId="{2C73E0ED-031D-4BA6-B300-AB7AAE9ABE10}">
      <dsp:nvSpPr>
        <dsp:cNvPr id="0" name=""/>
        <dsp:cNvSpPr/>
      </dsp:nvSpPr>
      <dsp:spPr>
        <a:xfrm rot="5400000">
          <a:off x="3759369" y="-2103911"/>
          <a:ext cx="263224" cy="522918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(Ingresos propios captados/Ingresos propios programado)*100</a:t>
          </a:r>
          <a:endParaRPr lang="es-ES" sz="800" kern="1200">
            <a:latin typeface="Arial" pitchFamily="34" charset="0"/>
            <a:cs typeface="Arial" pitchFamily="34" charset="0"/>
          </a:endParaRPr>
        </a:p>
      </dsp:txBody>
      <dsp:txXfrm rot="-5400000">
        <a:off x="1276388" y="391920"/>
        <a:ext cx="5216337" cy="237524"/>
      </dsp:txXfrm>
    </dsp:sp>
    <dsp:sp modelId="{AF79752F-4DDD-44EB-8B2D-1B53B838B840}">
      <dsp:nvSpPr>
        <dsp:cNvPr id="0" name=""/>
        <dsp:cNvSpPr/>
      </dsp:nvSpPr>
      <dsp:spPr>
        <a:xfrm>
          <a:off x="0" y="346166"/>
          <a:ext cx="1276158" cy="32903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6062" y="362228"/>
        <a:ext cx="1244034" cy="296906"/>
      </dsp:txXfrm>
    </dsp:sp>
    <dsp:sp modelId="{B9B679CA-3EAA-4529-A485-FDACFF403B76}">
      <dsp:nvSpPr>
        <dsp:cNvPr id="0" name=""/>
        <dsp:cNvSpPr/>
      </dsp:nvSpPr>
      <dsp:spPr>
        <a:xfrm rot="5400000">
          <a:off x="3759254" y="-1758429"/>
          <a:ext cx="263224" cy="522918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Trimestral</a:t>
          </a:r>
        </a:p>
      </dsp:txBody>
      <dsp:txXfrm rot="-5400000">
        <a:off x="1276273" y="737402"/>
        <a:ext cx="5216337" cy="237524"/>
      </dsp:txXfrm>
    </dsp:sp>
    <dsp:sp modelId="{173DD0A6-FDC8-421F-9D81-939392B323A2}">
      <dsp:nvSpPr>
        <dsp:cNvPr id="0" name=""/>
        <dsp:cNvSpPr/>
      </dsp:nvSpPr>
      <dsp:spPr>
        <a:xfrm>
          <a:off x="114" y="691648"/>
          <a:ext cx="1276158" cy="32903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6176" y="707710"/>
        <a:ext cx="1244034" cy="296906"/>
      </dsp:txXfrm>
    </dsp:sp>
    <dsp:sp modelId="{9553F992-FFD1-4A84-9FE6-C30B4C8A1690}">
      <dsp:nvSpPr>
        <dsp:cNvPr id="0" name=""/>
        <dsp:cNvSpPr/>
      </dsp:nvSpPr>
      <dsp:spPr>
        <a:xfrm rot="5400000">
          <a:off x="3759254" y="-1412947"/>
          <a:ext cx="263224" cy="5229187"/>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276273" y="1082884"/>
        <a:ext cx="5216337" cy="237524"/>
      </dsp:txXfrm>
    </dsp:sp>
    <dsp:sp modelId="{F1BCD501-2DC2-49B5-B2E1-CC5252C1117E}">
      <dsp:nvSpPr>
        <dsp:cNvPr id="0" name=""/>
        <dsp:cNvSpPr/>
      </dsp:nvSpPr>
      <dsp:spPr>
        <a:xfrm>
          <a:off x="114" y="1037131"/>
          <a:ext cx="1276158" cy="329030"/>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6176" y="1053193"/>
        <a:ext cx="1244034" cy="296906"/>
      </dsp:txXfrm>
    </dsp:sp>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0.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8" Type="http://schemas.openxmlformats.org/officeDocument/2006/relationships/diagramColors" Target="../diagrams/colors8.xml"/><Relationship Id="rId3" Type="http://schemas.openxmlformats.org/officeDocument/2006/relationships/image" Target="../media/image4.jpeg"/><Relationship Id="rId7" Type="http://schemas.openxmlformats.org/officeDocument/2006/relationships/diagramQuickStyle" Target="../diagrams/quickStyle8.xml"/><Relationship Id="rId2" Type="http://schemas.openxmlformats.org/officeDocument/2006/relationships/image" Target="../media/image1.wmf"/><Relationship Id="rId1" Type="http://schemas.openxmlformats.org/officeDocument/2006/relationships/chart" Target="../charts/chart9.xml"/><Relationship Id="rId6" Type="http://schemas.openxmlformats.org/officeDocument/2006/relationships/diagramLayout" Target="../diagrams/layout8.xml"/><Relationship Id="rId5" Type="http://schemas.openxmlformats.org/officeDocument/2006/relationships/diagramData" Target="../diagrams/data8.xml"/><Relationship Id="rId4" Type="http://schemas.openxmlformats.org/officeDocument/2006/relationships/image" Target="../media/image5.jpeg"/><Relationship Id="rId9" Type="http://schemas.microsoft.com/office/2007/relationships/diagramDrawing" Target="../diagrams/drawing8.xml"/></Relationships>
</file>

<file path=xl/drawings/_rels/drawing11.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9.xml"/><Relationship Id="rId7" Type="http://schemas.microsoft.com/office/2007/relationships/diagramDrawing" Target="../diagrams/drawing9.xml"/><Relationship Id="rId2" Type="http://schemas.openxmlformats.org/officeDocument/2006/relationships/image" Target="../media/image1.wmf"/><Relationship Id="rId1" Type="http://schemas.openxmlformats.org/officeDocument/2006/relationships/chart" Target="../charts/chart10.xml"/><Relationship Id="rId6" Type="http://schemas.openxmlformats.org/officeDocument/2006/relationships/diagramColors" Target="../diagrams/colors9.xml"/><Relationship Id="rId5" Type="http://schemas.openxmlformats.org/officeDocument/2006/relationships/diagramQuickStyle" Target="../diagrams/quickStyle9.xml"/><Relationship Id="rId4" Type="http://schemas.openxmlformats.org/officeDocument/2006/relationships/diagramLayout" Target="../diagrams/layout9.xml"/><Relationship Id="rId9"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8" Type="http://schemas.openxmlformats.org/officeDocument/2006/relationships/diagramColors" Target="../diagrams/colors10.xml"/><Relationship Id="rId3" Type="http://schemas.openxmlformats.org/officeDocument/2006/relationships/image" Target="../media/image4.jpeg"/><Relationship Id="rId7" Type="http://schemas.openxmlformats.org/officeDocument/2006/relationships/diagramQuickStyle" Target="../diagrams/quickStyle10.xml"/><Relationship Id="rId2" Type="http://schemas.openxmlformats.org/officeDocument/2006/relationships/image" Target="../media/image1.wmf"/><Relationship Id="rId1" Type="http://schemas.openxmlformats.org/officeDocument/2006/relationships/chart" Target="../charts/chart11.xml"/><Relationship Id="rId6" Type="http://schemas.openxmlformats.org/officeDocument/2006/relationships/diagramLayout" Target="../diagrams/layout10.xml"/><Relationship Id="rId5" Type="http://schemas.openxmlformats.org/officeDocument/2006/relationships/diagramData" Target="../diagrams/data10.xml"/><Relationship Id="rId4" Type="http://schemas.openxmlformats.org/officeDocument/2006/relationships/image" Target="../media/image5.jpeg"/><Relationship Id="rId9" Type="http://schemas.microsoft.com/office/2007/relationships/diagramDrawing" Target="../diagrams/drawing10.xml"/></Relationships>
</file>

<file path=xl/drawings/_rels/drawing2.xml.rels><?xml version="1.0" encoding="UTF-8" standalone="yes"?>
<Relationships xmlns="http://schemas.openxmlformats.org/package/2006/relationships"><Relationship Id="rId8" Type="http://schemas.openxmlformats.org/officeDocument/2006/relationships/diagramColors" Target="../diagrams/colors1.xml"/><Relationship Id="rId3" Type="http://schemas.openxmlformats.org/officeDocument/2006/relationships/image" Target="../media/image4.jpeg"/><Relationship Id="rId7" Type="http://schemas.openxmlformats.org/officeDocument/2006/relationships/diagramQuickStyle" Target="../diagrams/quickStyle1.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diagramLayout" Target="../diagrams/layout1.xml"/><Relationship Id="rId5" Type="http://schemas.openxmlformats.org/officeDocument/2006/relationships/diagramData" Target="../diagrams/data1.xml"/><Relationship Id="rId4" Type="http://schemas.openxmlformats.org/officeDocument/2006/relationships/image" Target="../media/image5.jpeg"/><Relationship Id="rId9" Type="http://schemas.microsoft.com/office/2007/relationships/diagramDrawing" Target="../diagrams/drawing1.xml"/></Relationships>
</file>

<file path=xl/drawings/_rels/drawing3.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diagramLayout" Target="../diagrams/layout2.xml"/><Relationship Id="rId7" Type="http://schemas.openxmlformats.org/officeDocument/2006/relationships/image" Target="../media/image4.jpeg"/><Relationship Id="rId2" Type="http://schemas.openxmlformats.org/officeDocument/2006/relationships/diagramData" Target="../diagrams/data2.xml"/><Relationship Id="rId1" Type="http://schemas.openxmlformats.org/officeDocument/2006/relationships/chart" Target="../charts/chart2.xml"/><Relationship Id="rId6" Type="http://schemas.microsoft.com/office/2007/relationships/diagramDrawing" Target="../diagrams/drawing2.xml"/><Relationship Id="rId5" Type="http://schemas.openxmlformats.org/officeDocument/2006/relationships/diagramColors" Target="../diagrams/colors2.xml"/><Relationship Id="rId10" Type="http://schemas.openxmlformats.org/officeDocument/2006/relationships/chart" Target="../charts/chart3.xml"/><Relationship Id="rId4" Type="http://schemas.openxmlformats.org/officeDocument/2006/relationships/diagramQuickStyle" Target="../diagrams/quickStyle2.xml"/><Relationship Id="rId9"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3.xml"/><Relationship Id="rId7" Type="http://schemas.microsoft.com/office/2007/relationships/diagramDrawing" Target="../diagrams/drawing3.xml"/><Relationship Id="rId2" Type="http://schemas.openxmlformats.org/officeDocument/2006/relationships/image" Target="../media/image1.wmf"/><Relationship Id="rId1" Type="http://schemas.openxmlformats.org/officeDocument/2006/relationships/chart" Target="../charts/chart4.xml"/><Relationship Id="rId6" Type="http://schemas.openxmlformats.org/officeDocument/2006/relationships/diagramColors" Target="../diagrams/colors3.xml"/><Relationship Id="rId5" Type="http://schemas.openxmlformats.org/officeDocument/2006/relationships/diagramQuickStyle" Target="../diagrams/quickStyle3.xml"/><Relationship Id="rId4" Type="http://schemas.openxmlformats.org/officeDocument/2006/relationships/diagramLayout" Target="../diagrams/layout3.xml"/><Relationship Id="rId9" Type="http://schemas.openxmlformats.org/officeDocument/2006/relationships/image" Target="../media/image5.jpeg"/></Relationships>
</file>

<file path=xl/drawings/_rels/drawing6.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4.xml"/><Relationship Id="rId7" Type="http://schemas.microsoft.com/office/2007/relationships/diagramDrawing" Target="../diagrams/drawing4.xml"/><Relationship Id="rId2" Type="http://schemas.openxmlformats.org/officeDocument/2006/relationships/image" Target="../media/image1.wmf"/><Relationship Id="rId1" Type="http://schemas.openxmlformats.org/officeDocument/2006/relationships/chart" Target="../charts/chart5.xml"/><Relationship Id="rId6" Type="http://schemas.openxmlformats.org/officeDocument/2006/relationships/diagramColors" Target="../diagrams/colors4.xml"/><Relationship Id="rId5" Type="http://schemas.openxmlformats.org/officeDocument/2006/relationships/diagramQuickStyle" Target="../diagrams/quickStyle4.xml"/><Relationship Id="rId4" Type="http://schemas.openxmlformats.org/officeDocument/2006/relationships/diagramLayout" Target="../diagrams/layout4.xml"/><Relationship Id="rId9" Type="http://schemas.openxmlformats.org/officeDocument/2006/relationships/image" Target="../media/image5.jpeg"/></Relationships>
</file>

<file path=xl/drawings/_rels/drawing7.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5.xml"/><Relationship Id="rId7" Type="http://schemas.microsoft.com/office/2007/relationships/diagramDrawing" Target="../diagrams/drawing5.xml"/><Relationship Id="rId2" Type="http://schemas.openxmlformats.org/officeDocument/2006/relationships/image" Target="../media/image1.wmf"/><Relationship Id="rId1" Type="http://schemas.openxmlformats.org/officeDocument/2006/relationships/chart" Target="../charts/chart6.xml"/><Relationship Id="rId6" Type="http://schemas.openxmlformats.org/officeDocument/2006/relationships/diagramColors" Target="../diagrams/colors5.xml"/><Relationship Id="rId5" Type="http://schemas.openxmlformats.org/officeDocument/2006/relationships/diagramQuickStyle" Target="../diagrams/quickStyle5.xml"/><Relationship Id="rId4" Type="http://schemas.openxmlformats.org/officeDocument/2006/relationships/diagramLayout" Target="../diagrams/layout5.xml"/><Relationship Id="rId9" Type="http://schemas.openxmlformats.org/officeDocument/2006/relationships/image" Target="../media/image5.jpeg"/></Relationships>
</file>

<file path=xl/drawings/_rels/drawing8.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6.xml"/><Relationship Id="rId7" Type="http://schemas.microsoft.com/office/2007/relationships/diagramDrawing" Target="../diagrams/drawing6.xml"/><Relationship Id="rId2" Type="http://schemas.openxmlformats.org/officeDocument/2006/relationships/image" Target="../media/image1.wmf"/><Relationship Id="rId1" Type="http://schemas.openxmlformats.org/officeDocument/2006/relationships/chart" Target="../charts/chart7.xml"/><Relationship Id="rId6" Type="http://schemas.openxmlformats.org/officeDocument/2006/relationships/diagramColors" Target="../diagrams/colors6.xml"/><Relationship Id="rId5" Type="http://schemas.openxmlformats.org/officeDocument/2006/relationships/diagramQuickStyle" Target="../diagrams/quickStyle6.xml"/><Relationship Id="rId4" Type="http://schemas.openxmlformats.org/officeDocument/2006/relationships/diagramLayout" Target="../diagrams/layout6.xml"/><Relationship Id="rId9" Type="http://schemas.openxmlformats.org/officeDocument/2006/relationships/image" Target="../media/image5.jpeg"/></Relationships>
</file>

<file path=xl/drawings/_rels/drawing9.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7.xml"/><Relationship Id="rId7" Type="http://schemas.microsoft.com/office/2007/relationships/diagramDrawing" Target="../diagrams/drawing7.xml"/><Relationship Id="rId2" Type="http://schemas.openxmlformats.org/officeDocument/2006/relationships/image" Target="../media/image1.wmf"/><Relationship Id="rId1" Type="http://schemas.openxmlformats.org/officeDocument/2006/relationships/chart" Target="../charts/chart8.xml"/><Relationship Id="rId6" Type="http://schemas.openxmlformats.org/officeDocument/2006/relationships/diagramColors" Target="../diagrams/colors7.xml"/><Relationship Id="rId5" Type="http://schemas.openxmlformats.org/officeDocument/2006/relationships/diagramQuickStyle" Target="../diagrams/quickStyle7.xml"/><Relationship Id="rId4" Type="http://schemas.openxmlformats.org/officeDocument/2006/relationships/diagramLayout" Target="../diagrams/layout7.xml"/><Relationship Id="rId9"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390525</xdr:colOff>
      <xdr:row>2</xdr:row>
      <xdr:rowOff>66675</xdr:rowOff>
    </xdr:to>
    <xdr:pic>
      <xdr:nvPicPr>
        <xdr:cNvPr id="2" name="Picture 12"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057525" cy="447675"/>
        </a:xfrm>
        <a:prstGeom prst="rect">
          <a:avLst/>
        </a:prstGeom>
        <a:noFill/>
        <a:ln w="9525">
          <a:noFill/>
          <a:miter lim="800000"/>
          <a:headEnd/>
          <a:tailEnd/>
        </a:ln>
      </xdr:spPr>
    </xdr:pic>
    <xdr:clientData/>
  </xdr:twoCellAnchor>
  <xdr:twoCellAnchor>
    <xdr:from>
      <xdr:col>5</xdr:col>
      <xdr:colOff>1638300</xdr:colOff>
      <xdr:row>0</xdr:row>
      <xdr:rowOff>66675</xdr:rowOff>
    </xdr:from>
    <xdr:to>
      <xdr:col>6</xdr:col>
      <xdr:colOff>676275</xdr:colOff>
      <xdr:row>4</xdr:row>
      <xdr:rowOff>19050</xdr:rowOff>
    </xdr:to>
    <xdr:grpSp>
      <xdr:nvGrpSpPr>
        <xdr:cNvPr id="3" name="Group 24"/>
        <xdr:cNvGrpSpPr>
          <a:grpSpLocks/>
        </xdr:cNvGrpSpPr>
      </xdr:nvGrpSpPr>
      <xdr:grpSpPr bwMode="auto">
        <a:xfrm>
          <a:off x="5553075" y="66675"/>
          <a:ext cx="1276350" cy="714375"/>
          <a:chOff x="7849" y="1073"/>
          <a:chExt cx="3133" cy="1897"/>
        </a:xfrm>
      </xdr:grpSpPr>
      <xdr:pic>
        <xdr:nvPicPr>
          <xdr:cNvPr id="4" name="Picture 25" descr="hoja membretada07"/>
          <xdr:cNvPicPr>
            <a:picLocks noChangeAspect="1" noChangeArrowheads="1"/>
          </xdr:cNvPicPr>
        </xdr:nvPicPr>
        <xdr:blipFill>
          <a:blip xmlns:r="http://schemas.openxmlformats.org/officeDocument/2006/relationships" r:embed="rId2" cstate="print"/>
          <a:srcRect/>
          <a:stretch>
            <a:fillRect/>
          </a:stretch>
        </xdr:blipFill>
        <xdr:spPr bwMode="auto">
          <a:xfrm>
            <a:off x="9718" y="1073"/>
            <a:ext cx="1264" cy="1897"/>
          </a:xfrm>
          <a:prstGeom prst="rect">
            <a:avLst/>
          </a:prstGeom>
          <a:noFill/>
          <a:ln w="9525">
            <a:noFill/>
            <a:miter lim="800000"/>
            <a:headEnd/>
            <a:tailEnd/>
          </a:ln>
        </xdr:spPr>
      </xdr:pic>
      <xdr:pic>
        <xdr:nvPicPr>
          <xdr:cNvPr id="5" name="Picture 26" descr="hoja membretada07"/>
          <xdr:cNvPicPr>
            <a:picLocks noChangeAspect="1" noChangeArrowheads="1"/>
          </xdr:cNvPicPr>
        </xdr:nvPicPr>
        <xdr:blipFill>
          <a:blip xmlns:r="http://schemas.openxmlformats.org/officeDocument/2006/relationships" r:embed="rId3"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15</xdr:row>
      <xdr:rowOff>381000</xdr:rowOff>
    </xdr:from>
    <xdr:to>
      <xdr:col>3</xdr:col>
      <xdr:colOff>552450</xdr:colOff>
      <xdr:row>30</xdr:row>
      <xdr:rowOff>333375</xdr:rowOff>
    </xdr:to>
    <xdr:graphicFrame macro="">
      <xdr:nvGraphicFramePr>
        <xdr:cNvPr id="65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190500</xdr:rowOff>
    </xdr:from>
    <xdr:to>
      <xdr:col>8</xdr:col>
      <xdr:colOff>561975</xdr:colOff>
      <xdr:row>5</xdr:row>
      <xdr:rowOff>190500</xdr:rowOff>
    </xdr:to>
    <xdr:sp macro="" textlink="">
      <xdr:nvSpPr>
        <xdr:cNvPr id="6519" name="Line 11"/>
        <xdr:cNvSpPr>
          <a:spLocks noChangeShapeType="1"/>
        </xdr:cNvSpPr>
      </xdr:nvSpPr>
      <xdr:spPr bwMode="auto">
        <a:xfrm>
          <a:off x="38100" y="1457325"/>
          <a:ext cx="634365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6520"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5</xdr:col>
      <xdr:colOff>190500</xdr:colOff>
      <xdr:row>0</xdr:row>
      <xdr:rowOff>190500</xdr:rowOff>
    </xdr:from>
    <xdr:to>
      <xdr:col>8</xdr:col>
      <xdr:colOff>438150</xdr:colOff>
      <xdr:row>4</xdr:row>
      <xdr:rowOff>76200</xdr:rowOff>
    </xdr:to>
    <xdr:grpSp>
      <xdr:nvGrpSpPr>
        <xdr:cNvPr id="6521" name="Group 24"/>
        <xdr:cNvGrpSpPr>
          <a:grpSpLocks/>
        </xdr:cNvGrpSpPr>
      </xdr:nvGrpSpPr>
      <xdr:grpSpPr bwMode="auto">
        <a:xfrm>
          <a:off x="4624552" y="190500"/>
          <a:ext cx="1649029" cy="936734"/>
          <a:chOff x="7849" y="1073"/>
          <a:chExt cx="3133" cy="1897"/>
        </a:xfrm>
      </xdr:grpSpPr>
      <xdr:pic>
        <xdr:nvPicPr>
          <xdr:cNvPr id="6524" name="Picture 25" descr="hoja membretada07"/>
          <xdr:cNvPicPr>
            <a:picLocks noChangeAspect="1" noChangeArrowheads="1"/>
          </xdr:cNvPicPr>
        </xdr:nvPicPr>
        <xdr:blipFill>
          <a:blip xmlns:r="http://schemas.openxmlformats.org/officeDocument/2006/relationships" r:embed="rId3" cstate="print"/>
          <a:srcRect/>
          <a:stretch>
            <a:fillRect/>
          </a:stretch>
        </xdr:blipFill>
        <xdr:spPr bwMode="auto">
          <a:xfrm>
            <a:off x="9718" y="1073"/>
            <a:ext cx="1264" cy="1897"/>
          </a:xfrm>
          <a:prstGeom prst="rect">
            <a:avLst/>
          </a:prstGeom>
          <a:noFill/>
          <a:ln w="9525">
            <a:noFill/>
            <a:miter lim="800000"/>
            <a:headEnd/>
            <a:tailEnd/>
          </a:ln>
        </xdr:spPr>
      </xdr:pic>
      <xdr:pic>
        <xdr:nvPicPr>
          <xdr:cNvPr id="6525" name="Picture 26" descr="hoja membretada07"/>
          <xdr:cNvPicPr>
            <a:picLocks noChangeAspect="1" noChangeArrowheads="1"/>
          </xdr:cNvPicPr>
        </xdr:nvPicPr>
        <xdr:blipFill>
          <a:blip xmlns:r="http://schemas.openxmlformats.org/officeDocument/2006/relationships" r:embed="rId4"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38100</xdr:colOff>
      <xdr:row>31</xdr:row>
      <xdr:rowOff>238125</xdr:rowOff>
    </xdr:from>
    <xdr:to>
      <xdr:col>8</xdr:col>
      <xdr:colOff>285750</xdr:colOff>
      <xdr:row>34</xdr:row>
      <xdr:rowOff>531494</xdr:rowOff>
    </xdr:to>
    <xdr:graphicFrame macro="">
      <xdr:nvGraphicFramePr>
        <xdr:cNvPr id="9" name="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twoCellAnchor editAs="oneCell">
    <xdr:from>
      <xdr:col>3</xdr:col>
      <xdr:colOff>656892</xdr:colOff>
      <xdr:row>16</xdr:row>
      <xdr:rowOff>109480</xdr:rowOff>
    </xdr:from>
    <xdr:to>
      <xdr:col>8</xdr:col>
      <xdr:colOff>481722</xdr:colOff>
      <xdr:row>30</xdr:row>
      <xdr:rowOff>236597</xdr:rowOff>
    </xdr:to>
    <xdr:sp macro="" textlink="">
      <xdr:nvSpPr>
        <xdr:cNvPr id="11" name="Text Box 16"/>
        <xdr:cNvSpPr txBox="1">
          <a:spLocks noChangeArrowheads="1"/>
        </xdr:cNvSpPr>
      </xdr:nvSpPr>
      <xdr:spPr bwMode="auto">
        <a:xfrm>
          <a:off x="3733358" y="4149394"/>
          <a:ext cx="2583795" cy="3532031"/>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rtl="0"/>
          <a:r>
            <a:rPr lang="es-MX" sz="1100" b="0" i="0">
              <a:effectLst/>
              <a:latin typeface="+mn-lt"/>
              <a:ea typeface="+mn-ea"/>
              <a:cs typeface="+mn-cs"/>
            </a:rPr>
            <a:t>ANOTAR EL ANÁLISIS DE LAS VARIACIONES</a:t>
          </a:r>
          <a:endParaRPr lang="es-MX" sz="1000">
            <a:effectLst/>
          </a:endParaRPr>
        </a:p>
        <a:p>
          <a:pPr algn="just" rtl="0">
            <a:defRPr sz="1000"/>
          </a:pPr>
          <a:endParaRPr lang="es-ES" sz="1000" b="0" i="0" strike="noStrike">
            <a:solidFill>
              <a:srgbClr val="000000"/>
            </a:solidFill>
            <a:latin typeface="Arial" pitchFamily="34" charset="0"/>
            <a:cs typeface="Arial" pitchFamily="34" charset="0"/>
          </a:endParaRPr>
        </a:p>
        <a:p>
          <a:pPr algn="just" rtl="0">
            <a:defRPr sz="1000"/>
          </a:pPr>
          <a:endParaRPr lang="es-ES" sz="1000" b="0" i="0" strike="noStrike">
            <a:solidFill>
              <a:srgbClr val="000000"/>
            </a:solidFill>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32845</xdr:colOff>
      <xdr:row>16</xdr:row>
      <xdr:rowOff>54741</xdr:rowOff>
    </xdr:from>
    <xdr:to>
      <xdr:col>3</xdr:col>
      <xdr:colOff>240862</xdr:colOff>
      <xdr:row>32</xdr:row>
      <xdr:rowOff>120431</xdr:rowOff>
    </xdr:to>
    <xdr:graphicFrame macro="">
      <xdr:nvGraphicFramePr>
        <xdr:cNvPr id="75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180975</xdr:rowOff>
    </xdr:from>
    <xdr:to>
      <xdr:col>8</xdr:col>
      <xdr:colOff>561975</xdr:colOff>
      <xdr:row>5</xdr:row>
      <xdr:rowOff>180975</xdr:rowOff>
    </xdr:to>
    <xdr:sp macro="" textlink="">
      <xdr:nvSpPr>
        <xdr:cNvPr id="7541" name="Line 11"/>
        <xdr:cNvSpPr>
          <a:spLocks noChangeShapeType="1"/>
        </xdr:cNvSpPr>
      </xdr:nvSpPr>
      <xdr:spPr bwMode="auto">
        <a:xfrm>
          <a:off x="38100" y="1447800"/>
          <a:ext cx="634365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7542"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47624</xdr:colOff>
      <xdr:row>33</xdr:row>
      <xdr:rowOff>254767</xdr:rowOff>
    </xdr:from>
    <xdr:to>
      <xdr:col>9</xdr:col>
      <xdr:colOff>38099</xdr:colOff>
      <xdr:row>36</xdr:row>
      <xdr:rowOff>221438</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262419</xdr:colOff>
      <xdr:row>0</xdr:row>
      <xdr:rowOff>242395</xdr:rowOff>
    </xdr:from>
    <xdr:to>
      <xdr:col>8</xdr:col>
      <xdr:colOff>510068</xdr:colOff>
      <xdr:row>4</xdr:row>
      <xdr:rowOff>128095</xdr:rowOff>
    </xdr:to>
    <xdr:grpSp>
      <xdr:nvGrpSpPr>
        <xdr:cNvPr id="7544" name="Group 24"/>
        <xdr:cNvGrpSpPr>
          <a:grpSpLocks/>
        </xdr:cNvGrpSpPr>
      </xdr:nvGrpSpPr>
      <xdr:grpSpPr bwMode="auto">
        <a:xfrm>
          <a:off x="4696471" y="242395"/>
          <a:ext cx="1747563" cy="936734"/>
          <a:chOff x="7849" y="1073"/>
          <a:chExt cx="3133" cy="1897"/>
        </a:xfrm>
      </xdr:grpSpPr>
      <xdr:pic>
        <xdr:nvPicPr>
          <xdr:cNvPr id="7546"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7547"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3</xdr:col>
      <xdr:colOff>569311</xdr:colOff>
      <xdr:row>16</xdr:row>
      <xdr:rowOff>208012</xdr:rowOff>
    </xdr:from>
    <xdr:to>
      <xdr:col>8</xdr:col>
      <xdr:colOff>461251</xdr:colOff>
      <xdr:row>31</xdr:row>
      <xdr:rowOff>130389</xdr:rowOff>
    </xdr:to>
    <xdr:sp macro="" textlink="">
      <xdr:nvSpPr>
        <xdr:cNvPr id="12" name="Text Box 1050"/>
        <xdr:cNvSpPr txBox="1">
          <a:spLocks noChangeArrowheads="1"/>
        </xdr:cNvSpPr>
      </xdr:nvSpPr>
      <xdr:spPr bwMode="auto">
        <a:xfrm>
          <a:off x="3645777" y="4247926"/>
          <a:ext cx="2749440" cy="3743325"/>
        </a:xfrm>
        <a:prstGeom prst="rect">
          <a:avLst/>
        </a:prstGeom>
        <a:noFill/>
        <a:ln w="9525">
          <a:noFill/>
          <a:miter lim="800000"/>
          <a:headEnd/>
          <a:tailEnd/>
        </a:ln>
        <a:effectLst/>
      </xdr:spPr>
      <xdr:txBody>
        <a:bodyPr vertOverflow="clip" wrap="square" lIns="27432" tIns="22860" rIns="27432" bIns="0" anchor="t" upright="1"/>
        <a:lstStyle/>
        <a:p>
          <a:pPr rtl="0"/>
          <a:r>
            <a:rPr lang="es-MX" sz="1100" b="0" i="0">
              <a:effectLst/>
              <a:latin typeface="+mn-lt"/>
              <a:ea typeface="+mn-ea"/>
              <a:cs typeface="+mn-cs"/>
            </a:rPr>
            <a:t>ANOTAR EL ANÁLISIS DE LAS VARIACIONES</a:t>
          </a:r>
          <a:endParaRPr lang="es-MX" sz="1000">
            <a:effectLst/>
          </a:endParaRPr>
        </a:p>
        <a:p>
          <a:pPr algn="just" rtl="0">
            <a:defRPr sz="1000"/>
          </a:pPr>
          <a:endParaRPr lang="es-ES" sz="1000" b="0" i="0" strike="noStrike">
            <a:solidFill>
              <a:srgbClr val="000000"/>
            </a:solidFill>
            <a:latin typeface="Arial" pitchFamily="34" charset="0"/>
            <a:cs typeface="Arial" pitchFamily="34" charset="0"/>
          </a:endParaRPr>
        </a:p>
        <a:p>
          <a:pPr algn="just" rtl="0">
            <a:defRPr sz="1000"/>
          </a:pPr>
          <a:endParaRPr lang="es-ES" sz="1000" b="0" i="0" strike="noStrike">
            <a:solidFill>
              <a:srgbClr val="000000"/>
            </a:solidFill>
            <a:latin typeface="Arial" pitchFamily="34" charset="0"/>
            <a:cs typeface="Arial" pitchFamily="34" charset="0"/>
          </a:endParaRPr>
        </a:p>
        <a:p>
          <a:pPr algn="just" rtl="0">
            <a:defRPr sz="1000"/>
          </a:pPr>
          <a:endParaRPr lang="es-ES" sz="1000" b="0" i="0" strike="noStrike">
            <a:solidFill>
              <a:srgbClr val="000000"/>
            </a:solidFill>
            <a:latin typeface="Arial" pitchFamily="34" charset="0"/>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15</xdr:row>
      <xdr:rowOff>257175</xdr:rowOff>
    </xdr:from>
    <xdr:to>
      <xdr:col>3</xdr:col>
      <xdr:colOff>102053</xdr:colOff>
      <xdr:row>33</xdr:row>
      <xdr:rowOff>79375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190500</xdr:rowOff>
    </xdr:from>
    <xdr:to>
      <xdr:col>9</xdr:col>
      <xdr:colOff>0</xdr:colOff>
      <xdr:row>5</xdr:row>
      <xdr:rowOff>190500</xdr:rowOff>
    </xdr:to>
    <xdr:sp macro="" textlink="">
      <xdr:nvSpPr>
        <xdr:cNvPr id="3" name="Line 10"/>
        <xdr:cNvSpPr>
          <a:spLocks noChangeShapeType="1"/>
        </xdr:cNvSpPr>
      </xdr:nvSpPr>
      <xdr:spPr bwMode="auto">
        <a:xfrm>
          <a:off x="0" y="1457325"/>
          <a:ext cx="6562725"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4" name="Picture 12"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5</xdr:col>
      <xdr:colOff>419100</xdr:colOff>
      <xdr:row>0</xdr:row>
      <xdr:rowOff>228600</xdr:rowOff>
    </xdr:from>
    <xdr:to>
      <xdr:col>8</xdr:col>
      <xdr:colOff>561975</xdr:colOff>
      <xdr:row>4</xdr:row>
      <xdr:rowOff>114300</xdr:rowOff>
    </xdr:to>
    <xdr:grpSp>
      <xdr:nvGrpSpPr>
        <xdr:cNvPr id="6" name="Group 24"/>
        <xdr:cNvGrpSpPr>
          <a:grpSpLocks/>
        </xdr:cNvGrpSpPr>
      </xdr:nvGrpSpPr>
      <xdr:grpSpPr bwMode="auto">
        <a:xfrm>
          <a:off x="4844256" y="228600"/>
          <a:ext cx="1651000" cy="957263"/>
          <a:chOff x="7849" y="1073"/>
          <a:chExt cx="3133" cy="1897"/>
        </a:xfrm>
      </xdr:grpSpPr>
      <xdr:pic>
        <xdr:nvPicPr>
          <xdr:cNvPr id="7" name="Picture 25" descr="hoja membretada07"/>
          <xdr:cNvPicPr>
            <a:picLocks noChangeAspect="1" noChangeArrowheads="1"/>
          </xdr:cNvPicPr>
        </xdr:nvPicPr>
        <xdr:blipFill>
          <a:blip xmlns:r="http://schemas.openxmlformats.org/officeDocument/2006/relationships" r:embed="rId3" cstate="print"/>
          <a:srcRect/>
          <a:stretch>
            <a:fillRect/>
          </a:stretch>
        </xdr:blipFill>
        <xdr:spPr bwMode="auto">
          <a:xfrm>
            <a:off x="9718" y="1073"/>
            <a:ext cx="1264" cy="1897"/>
          </a:xfrm>
          <a:prstGeom prst="rect">
            <a:avLst/>
          </a:prstGeom>
          <a:noFill/>
          <a:ln w="9525">
            <a:noFill/>
            <a:miter lim="800000"/>
            <a:headEnd/>
            <a:tailEnd/>
          </a:ln>
        </xdr:spPr>
      </xdr:pic>
      <xdr:pic>
        <xdr:nvPicPr>
          <xdr:cNvPr id="8" name="Picture 26" descr="hoja membretada07"/>
          <xdr:cNvPicPr>
            <a:picLocks noChangeAspect="1" noChangeArrowheads="1"/>
          </xdr:cNvPicPr>
        </xdr:nvPicPr>
        <xdr:blipFill>
          <a:blip xmlns:r="http://schemas.openxmlformats.org/officeDocument/2006/relationships" r:embed="rId4"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90714</xdr:colOff>
      <xdr:row>34</xdr:row>
      <xdr:rowOff>340179</xdr:rowOff>
    </xdr:from>
    <xdr:to>
      <xdr:col>8</xdr:col>
      <xdr:colOff>691697</xdr:colOff>
      <xdr:row>38</xdr:row>
      <xdr:rowOff>360135</xdr:rowOff>
    </xdr:to>
    <xdr:graphicFrame macro="">
      <xdr:nvGraphicFramePr>
        <xdr:cNvPr id="12" name="1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twoCellAnchor editAs="oneCell">
    <xdr:from>
      <xdr:col>3</xdr:col>
      <xdr:colOff>124732</xdr:colOff>
      <xdr:row>15</xdr:row>
      <xdr:rowOff>147409</xdr:rowOff>
    </xdr:from>
    <xdr:to>
      <xdr:col>8</xdr:col>
      <xdr:colOff>737055</xdr:colOff>
      <xdr:row>34</xdr:row>
      <xdr:rowOff>362857</xdr:rowOff>
    </xdr:to>
    <xdr:sp macro="" textlink="">
      <xdr:nvSpPr>
        <xdr:cNvPr id="13" name="Text Box 16"/>
        <xdr:cNvSpPr txBox="1">
          <a:spLocks noChangeArrowheads="1"/>
        </xdr:cNvSpPr>
      </xdr:nvSpPr>
      <xdr:spPr bwMode="auto">
        <a:xfrm>
          <a:off x="3209018" y="3787320"/>
          <a:ext cx="3492501" cy="5669644"/>
        </a:xfrm>
        <a:prstGeom prst="rect">
          <a:avLst/>
        </a:prstGeom>
        <a:solidFill>
          <a:srgbClr val="FFFFFF"/>
        </a:solidFill>
        <a:ln w="9525" algn="ctr">
          <a:noFill/>
          <a:miter lim="800000"/>
          <a:headEnd/>
          <a:tailEnd/>
        </a:ln>
        <a:effectLst/>
      </xdr:spPr>
      <xdr:txBody>
        <a:bodyPr vertOverflow="clip" wrap="square" lIns="27432" tIns="22860" rIns="27432" bIns="2286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es-MX" sz="1100" b="0" i="0">
              <a:effectLst/>
              <a:latin typeface="+mn-lt"/>
              <a:ea typeface="+mn-ea"/>
              <a:cs typeface="+mn-cs"/>
            </a:rPr>
            <a:t>ANOTAR EL ANÁLISIS DE LAS VARIACIONES</a:t>
          </a:r>
          <a:endParaRPr lang="es-MX" sz="800">
            <a:effectLst/>
          </a:endParaRPr>
        </a:p>
        <a:p>
          <a:pPr algn="l"/>
          <a:endParaRPr lang="es-MX" sz="800" b="1" i="1">
            <a:effectLst/>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15</xdr:row>
      <xdr:rowOff>76199</xdr:rowOff>
    </xdr:from>
    <xdr:to>
      <xdr:col>8</xdr:col>
      <xdr:colOff>342899</xdr:colOff>
      <xdr:row>22</xdr:row>
      <xdr:rowOff>47625</xdr:rowOff>
    </xdr:to>
    <xdr:graphicFrame macro="">
      <xdr:nvGraphicFramePr>
        <xdr:cNvPr id="2" name="Chart 2" title="Personas Capacitada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123825</xdr:rowOff>
    </xdr:from>
    <xdr:to>
      <xdr:col>4</xdr:col>
      <xdr:colOff>76200</xdr:colOff>
      <xdr:row>3</xdr:row>
      <xdr:rowOff>104775</xdr:rowOff>
    </xdr:to>
    <xdr:pic>
      <xdr:nvPicPr>
        <xdr:cNvPr id="3" name="Picture 14"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90525"/>
          <a:ext cx="30384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0</xdr:row>
      <xdr:rowOff>0</xdr:rowOff>
    </xdr:from>
    <xdr:to>
      <xdr:col>10</xdr:col>
      <xdr:colOff>0</xdr:colOff>
      <xdr:row>3</xdr:row>
      <xdr:rowOff>152400</xdr:rowOff>
    </xdr:to>
    <xdr:grpSp>
      <xdr:nvGrpSpPr>
        <xdr:cNvPr id="4" name="Group 24"/>
        <xdr:cNvGrpSpPr>
          <a:grpSpLocks/>
        </xdr:cNvGrpSpPr>
      </xdr:nvGrpSpPr>
      <xdr:grpSpPr bwMode="auto">
        <a:xfrm>
          <a:off x="4755132" y="0"/>
          <a:ext cx="1723665" cy="961126"/>
          <a:chOff x="7849" y="1073"/>
          <a:chExt cx="3133" cy="1897"/>
        </a:xfrm>
      </xdr:grpSpPr>
      <xdr:pic>
        <xdr:nvPicPr>
          <xdr:cNvPr id="5" name="Picture 25" descr="hoja membretada0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26" descr="hoja membretada0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5</xdr:row>
      <xdr:rowOff>0</xdr:rowOff>
    </xdr:from>
    <xdr:to>
      <xdr:col>9</xdr:col>
      <xdr:colOff>790575</xdr:colOff>
      <xdr:row>5</xdr:row>
      <xdr:rowOff>0</xdr:rowOff>
    </xdr:to>
    <xdr:sp macro="" textlink="">
      <xdr:nvSpPr>
        <xdr:cNvPr id="7" name="Line 12"/>
        <xdr:cNvSpPr>
          <a:spLocks noChangeShapeType="1"/>
        </xdr:cNvSpPr>
      </xdr:nvSpPr>
      <xdr:spPr bwMode="auto">
        <a:xfrm>
          <a:off x="0" y="1200150"/>
          <a:ext cx="6448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27710</xdr:colOff>
      <xdr:row>22</xdr:row>
      <xdr:rowOff>179717</xdr:rowOff>
    </xdr:from>
    <xdr:ext cx="6328063" cy="2989021"/>
    <xdr:sp macro="" textlink="">
      <xdr:nvSpPr>
        <xdr:cNvPr id="8" name="Text Box 6"/>
        <xdr:cNvSpPr txBox="1">
          <a:spLocks noChangeArrowheads="1"/>
        </xdr:cNvSpPr>
      </xdr:nvSpPr>
      <xdr:spPr bwMode="auto">
        <a:xfrm>
          <a:off x="27710" y="5077005"/>
          <a:ext cx="6328063" cy="2989021"/>
        </a:xfrm>
        <a:prstGeom prst="rect">
          <a:avLst/>
        </a:prstGeom>
        <a:noFill/>
        <a:ln w="9525">
          <a:noFill/>
          <a:miter lim="800000"/>
          <a:headEnd/>
          <a:tailEnd/>
        </a:ln>
      </xdr:spPr>
      <xdr:txBody>
        <a:bodyPr vertOverflow="clip" wrap="square" lIns="27432" tIns="22860" rIns="27432" bIns="0" anchor="ctr" upright="1">
          <a:noAutofit/>
        </a:bodyPr>
        <a:lstStyle/>
        <a:p>
          <a:pPr algn="just"/>
          <a:r>
            <a:rPr lang="es-ES_tradnl" sz="1000">
              <a:effectLst/>
              <a:latin typeface="Arial" pitchFamily="34" charset="0"/>
              <a:ea typeface="+mn-ea"/>
              <a:cs typeface="Arial" pitchFamily="34" charset="0"/>
            </a:rPr>
            <a:t>En congruencia con el Programa Institucional vigente del CONALEP, los resultados de los servicios de capacitación laboral en el primer semestre del año 2012 mostraron un avance significativo del 62% respecto de la meta institucional (202,392).</a:t>
          </a:r>
        </a:p>
        <a:p>
          <a:pPr algn="just"/>
          <a:endParaRPr lang="es-ES_tradnl" sz="1000">
            <a:effectLst/>
            <a:latin typeface="Arial" pitchFamily="34" charset="0"/>
            <a:ea typeface="+mn-ea"/>
            <a:cs typeface="Arial" pitchFamily="34" charset="0"/>
          </a:endParaRPr>
        </a:p>
        <a:p>
          <a:pPr algn="just"/>
          <a:r>
            <a:rPr lang="es-ES_tradnl" sz="1000">
              <a:effectLst/>
              <a:latin typeface="Arial" pitchFamily="34" charset="0"/>
              <a:ea typeface="+mn-ea"/>
              <a:cs typeface="Arial" pitchFamily="34" charset="0"/>
            </a:rPr>
            <a:t>Para el período en mención, a nivel nacional se cuenta con registros de capacitación que beneficiaron a 126 mil 329 personas,</a:t>
          </a:r>
          <a:r>
            <a:rPr lang="es-ES_tradnl" sz="1000" baseline="0">
              <a:effectLst/>
              <a:latin typeface="Arial" pitchFamily="34" charset="0"/>
              <a:ea typeface="+mn-ea"/>
              <a:cs typeface="Arial" pitchFamily="34" charset="0"/>
            </a:rPr>
            <a:t> </a:t>
          </a:r>
          <a:r>
            <a:rPr lang="es-ES_tradnl" sz="1000">
              <a:effectLst/>
              <a:latin typeface="Arial" pitchFamily="34" charset="0"/>
              <a:ea typeface="+mn-ea"/>
              <a:cs typeface="Arial" pitchFamily="34" charset="0"/>
            </a:rPr>
            <a:t>lo que representa un 86% más respecto del número de personas capacitadas en el mismo periodo del año inmediato anterior. Con la prestación de estos servicios de capacitación se captó un monto cercano a los 30 millones de pesos por concepto de ingresos propios. Este comportamiento obedece principalmente a la continuación del programa de capacitación nacional concertado con el Infonavit para  proporcionar un taller sobre el uso del crédito para la vivienda a sus derechohabientes. Mediante este programa se capacitaron a 96 mil 280 personas, lo que equivale al 76% del total de personas atendidas en el ámbito nacional.</a:t>
          </a:r>
        </a:p>
        <a:p>
          <a:pPr algn="just"/>
          <a:endParaRPr lang="es-ES_tradnl" sz="1000">
            <a:effectLst/>
            <a:latin typeface="Arial" pitchFamily="34" charset="0"/>
            <a:ea typeface="+mn-ea"/>
            <a:cs typeface="Arial" pitchFamily="34" charset="0"/>
          </a:endParaRPr>
        </a:p>
        <a:p>
          <a:pPr algn="just"/>
          <a:r>
            <a:rPr lang="es-ES_tradnl" sz="1000">
              <a:effectLst/>
              <a:latin typeface="Arial" pitchFamily="34" charset="0"/>
              <a:ea typeface="+mn-ea"/>
              <a:cs typeface="Arial" pitchFamily="34" charset="0"/>
            </a:rPr>
            <a:t>A partir de la concertación, coordinación e instrumentación de programas nacionales, regionales y locales pactados con usuarios de los sectores público y privado en materia de capacitación, se han realizado esfuerzos constantes para incrementar la cobertura de estos servicios. Destaca la participación de los Colegios Estatales de Baja California,  Guanajuato, Jalisco, Nuevo León, Sonora y Tamaulipas que conjuntamente atendieron a más del 50% del total de las personas capacitadas durante el primer semestre de 2012.</a:t>
          </a:r>
        </a:p>
        <a:p>
          <a:pPr algn="just"/>
          <a:endParaRPr lang="es-ES_tradnl" sz="1000">
            <a:effectLst/>
            <a:latin typeface="Arial" pitchFamily="34" charset="0"/>
            <a:ea typeface="+mn-ea"/>
            <a:cs typeface="Arial" pitchFamily="34" charset="0"/>
          </a:endParaRPr>
        </a:p>
        <a:p>
          <a:pPr algn="just"/>
          <a:r>
            <a:rPr lang="es-ES_tradnl" sz="800" b="1" i="1">
              <a:effectLst/>
              <a:latin typeface="Arial" pitchFamily="34" charset="0"/>
              <a:ea typeface="+mn-ea"/>
              <a:cs typeface="Arial" pitchFamily="34" charset="0"/>
            </a:rPr>
            <a:t>*Cifras</a:t>
          </a:r>
          <a:r>
            <a:rPr lang="es-ES_tradnl" sz="800" b="1" i="1" baseline="0">
              <a:effectLst/>
              <a:latin typeface="Arial" pitchFamily="34" charset="0"/>
              <a:ea typeface="+mn-ea"/>
              <a:cs typeface="Arial" pitchFamily="34" charset="0"/>
            </a:rPr>
            <a:t> preliminares</a:t>
          </a:r>
          <a:endParaRPr lang="es-ES_tradnl" sz="800" b="1" i="1">
            <a:effectLst/>
            <a:latin typeface="Arial" pitchFamily="34" charset="0"/>
            <a:ea typeface="+mn-ea"/>
            <a:cs typeface="Arial" pitchFamily="34" charset="0"/>
          </a:endParaRPr>
        </a:p>
        <a:p>
          <a:pPr algn="just"/>
          <a:endParaRPr lang="es-MX" sz="900">
            <a:effectLst/>
            <a:latin typeface="Arial" pitchFamily="34" charset="0"/>
            <a:cs typeface="Arial" pitchFamily="34" charset="0"/>
          </a:endParaRPr>
        </a:p>
      </xdr:txBody>
    </xdr:sp>
    <xdr:clientData/>
  </xdr:oneCellAnchor>
  <xdr:twoCellAnchor>
    <xdr:from>
      <xdr:col>0</xdr:col>
      <xdr:colOff>1</xdr:colOff>
      <xdr:row>33</xdr:row>
      <xdr:rowOff>171450</xdr:rowOff>
    </xdr:from>
    <xdr:to>
      <xdr:col>9</xdr:col>
      <xdr:colOff>381001</xdr:colOff>
      <xdr:row>35</xdr:row>
      <xdr:rowOff>579119</xdr:rowOff>
    </xdr:to>
    <xdr:graphicFrame macro="">
      <xdr:nvGraphicFramePr>
        <xdr:cNvPr id="9" name="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407965</xdr:colOff>
      <xdr:row>8</xdr:row>
      <xdr:rowOff>126832</xdr:rowOff>
    </xdr:from>
    <xdr:to>
      <xdr:col>9</xdr:col>
      <xdr:colOff>510267</xdr:colOff>
      <xdr:row>16</xdr:row>
      <xdr:rowOff>2214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57268</xdr:colOff>
      <xdr:row>66</xdr:row>
      <xdr:rowOff>23361</xdr:rowOff>
    </xdr:from>
    <xdr:to>
      <xdr:col>9</xdr:col>
      <xdr:colOff>697762</xdr:colOff>
      <xdr:row>71</xdr:row>
      <xdr:rowOff>129818</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8</xdr:col>
      <xdr:colOff>91636</xdr:colOff>
      <xdr:row>0</xdr:row>
      <xdr:rowOff>88605</xdr:rowOff>
    </xdr:from>
    <xdr:to>
      <xdr:col>9</xdr:col>
      <xdr:colOff>490357</xdr:colOff>
      <xdr:row>5</xdr:row>
      <xdr:rowOff>88605</xdr:rowOff>
    </xdr:to>
    <xdr:grpSp>
      <xdr:nvGrpSpPr>
        <xdr:cNvPr id="5" name="Group 24"/>
        <xdr:cNvGrpSpPr>
          <a:grpSpLocks/>
        </xdr:cNvGrpSpPr>
      </xdr:nvGrpSpPr>
      <xdr:grpSpPr bwMode="auto">
        <a:xfrm>
          <a:off x="5724701" y="88605"/>
          <a:ext cx="1535575" cy="972984"/>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4</xdr:col>
      <xdr:colOff>0</xdr:colOff>
      <xdr:row>5</xdr:row>
      <xdr:rowOff>0</xdr:rowOff>
    </xdr:to>
    <xdr:pic>
      <xdr:nvPicPr>
        <xdr:cNvPr id="8"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438150"/>
          <a:ext cx="3238500" cy="514350"/>
        </a:xfrm>
        <a:prstGeom prst="rect">
          <a:avLst/>
        </a:prstGeom>
        <a:noFill/>
        <a:ln w="9525">
          <a:noFill/>
          <a:miter lim="800000"/>
          <a:headEnd/>
          <a:tailEnd/>
        </a:ln>
      </xdr:spPr>
    </xdr:pic>
    <xdr:clientData/>
  </xdr:twoCellAnchor>
  <xdr:twoCellAnchor>
    <xdr:from>
      <xdr:col>0</xdr:col>
      <xdr:colOff>0</xdr:colOff>
      <xdr:row>53</xdr:row>
      <xdr:rowOff>160422</xdr:rowOff>
    </xdr:from>
    <xdr:to>
      <xdr:col>9</xdr:col>
      <xdr:colOff>708836</xdr:colOff>
      <xdr:row>65</xdr:row>
      <xdr:rowOff>80210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5</xdr:col>
      <xdr:colOff>257240</xdr:colOff>
      <xdr:row>17</xdr:row>
      <xdr:rowOff>13326</xdr:rowOff>
    </xdr:from>
    <xdr:to>
      <xdr:col>9</xdr:col>
      <xdr:colOff>578431</xdr:colOff>
      <xdr:row>51</xdr:row>
      <xdr:rowOff>40968</xdr:rowOff>
    </xdr:to>
    <xdr:sp macro="" textlink="" fLocksText="0">
      <xdr:nvSpPr>
        <xdr:cNvPr id="14" name="Text Box 10"/>
        <xdr:cNvSpPr txBox="1">
          <a:spLocks noChangeArrowheads="1"/>
        </xdr:cNvSpPr>
      </xdr:nvSpPr>
      <xdr:spPr bwMode="auto">
        <a:xfrm>
          <a:off x="3616595" y="3608245"/>
          <a:ext cx="3731755" cy="4462400"/>
        </a:xfrm>
        <a:prstGeom prst="rect">
          <a:avLst/>
        </a:prstGeom>
        <a:solidFill>
          <a:srgbClr val="FFFFFF"/>
        </a:solidFill>
        <a:ln w="9525">
          <a:noFill/>
          <a:miter lim="800000"/>
          <a:headEnd/>
          <a:tailEnd/>
        </a:ln>
        <a:effectLst/>
      </xdr:spPr>
      <xdr:txBody>
        <a:bodyPr vertOverflow="clip" wrap="square" lIns="27432" tIns="18288" rIns="27432" bIns="0" anchor="t" anchorCtr="0" upright="1">
          <a:noAutofit/>
        </a:bodyPr>
        <a:lstStyle/>
        <a:p>
          <a:pPr algn="just" rtl="0">
            <a:defRPr sz="1000"/>
          </a:pPr>
          <a:r>
            <a:rPr lang="es-ES" sz="1000" b="0" i="0" strike="noStrike" baseline="0">
              <a:solidFill>
                <a:srgbClr val="000000"/>
              </a:solidFill>
              <a:latin typeface="Arial" pitchFamily="34" charset="0"/>
              <a:cs typeface="Arial"/>
            </a:rPr>
            <a:t>Durante el segundo semestre del año 2010 el Sistema CONALEP contribuyó al sostenimiento económico del 16.65% de su matrícula, a través de una beca institucional.</a:t>
          </a:r>
        </a:p>
        <a:p>
          <a:pPr algn="just" rtl="0">
            <a:defRPr sz="1000"/>
          </a:pPr>
          <a:endParaRPr lang="es-ES" sz="1000" b="0" i="0" strike="noStrike" baseline="0">
            <a:solidFill>
              <a:srgbClr val="000000"/>
            </a:solidFill>
            <a:latin typeface="Arial" pitchFamily="34" charset="0"/>
            <a:cs typeface="Arial"/>
          </a:endParaRPr>
        </a:p>
        <a:p>
          <a:pPr algn="just" rtl="0">
            <a:defRPr sz="1000"/>
          </a:pPr>
          <a:r>
            <a:rPr lang="es-ES" sz="1000" b="0" i="0" strike="noStrike" baseline="0">
              <a:solidFill>
                <a:srgbClr val="000000"/>
              </a:solidFill>
              <a:latin typeface="Arial" pitchFamily="34" charset="0"/>
              <a:cs typeface="Arial"/>
            </a:rPr>
            <a:t>Para el periodo en mención se atendieron a 287,280 alumnos y se becaron a un total de 47,833 alumnos, lo que significa que las proporciones de alumnos atendidos y becados  respecto al año inmediato anterior, tuvieron incrementos del 2% (4,997 alumnos atendidos) y 30% (11,000 alumnos becados). Este tipo de estímulo responde al concepto de equidad para los alumnos que cumplen con los requisitos del reglamento correspondiente y coadyuva a que cada vez un mayor número concluya satisfactoriamente su formación de profesional técnico bachiller en el CONALEP.</a:t>
          </a:r>
        </a:p>
        <a:p>
          <a:pPr algn="just" rtl="0">
            <a:defRPr sz="1000"/>
          </a:pPr>
          <a:endParaRPr lang="es-ES" sz="1000" b="0" i="0" strike="noStrike" baseline="0">
            <a:solidFill>
              <a:srgbClr val="000000"/>
            </a:solidFill>
            <a:latin typeface="Arial" pitchFamily="34" charset="0"/>
            <a:cs typeface="Arial"/>
          </a:endParaRPr>
        </a:p>
        <a:p>
          <a:pPr algn="just" rtl="0">
            <a:defRPr sz="1000"/>
          </a:pPr>
          <a:r>
            <a:rPr lang="es-ES" sz="1000" b="0" i="0" strike="noStrike" baseline="0">
              <a:solidFill>
                <a:srgbClr val="000000"/>
              </a:solidFill>
              <a:latin typeface="Arial" pitchFamily="34" charset="0"/>
              <a:cs typeface="Arial"/>
            </a:rPr>
            <a:t>En dieciséis Colegios Estatales se superó la media nacional, destacando en este grupo las entidades de Guerrero, Yucatán y  México,  que registraron una cobertura  del 25.1%, 24.7%, y 24% respectivamente. Así mismo, veinticinco entidades tuvieron crecimientos en un rango del 0.1% al 17.6%, los Colegios de Puebla y Yucatán tuvieron incrementos del 17.1% y 17.6%, lo que significó becar a 789  y 1224  alumnos más respecto al periodo en mención del año 2009.</a:t>
          </a:r>
        </a:p>
        <a:p>
          <a:pPr algn="just" rtl="0">
            <a:defRPr sz="1000"/>
          </a:pPr>
          <a:endParaRPr lang="es-ES" sz="1000" b="0" i="0" strike="noStrike" baseline="0">
            <a:solidFill>
              <a:srgbClr val="000000"/>
            </a:solidFill>
            <a:latin typeface="Arial" pitchFamily="34" charset="0"/>
            <a:cs typeface="Arial"/>
          </a:endParaRPr>
        </a:p>
        <a:p>
          <a:pPr algn="just" rtl="0">
            <a:defRPr sz="1000"/>
          </a:pPr>
          <a:r>
            <a:rPr lang="es-ES" sz="1000" b="0" i="0" strike="noStrike" baseline="0">
              <a:solidFill>
                <a:srgbClr val="000000"/>
              </a:solidFill>
              <a:latin typeface="Arial" pitchFamily="34" charset="0"/>
              <a:cs typeface="Arial"/>
            </a:rPr>
            <a:t>Por el contrario, las restantes dieciséis entidades se ubican por debajo del indicador nacional, en este grupo los Colegios Estatales que apoyan a un menor número de estudiantes con becas son Nuevo León, Colima y Quintana Roo 6%, 6.1% y  8.5% respectivamente.</a:t>
          </a:r>
        </a:p>
        <a:p>
          <a:pPr algn="just" rtl="0">
            <a:defRPr sz="1000"/>
          </a:pPr>
          <a:endParaRPr lang="es-ES" sz="1000" b="0" i="0" strike="noStrike">
            <a:solidFill>
              <a:srgbClr val="000000"/>
            </a:solidFill>
            <a:latin typeface="Arial" pitchFamily="34" charset="0"/>
            <a:cs typeface="Arial"/>
          </a:endParaRPr>
        </a:p>
        <a:p>
          <a:pPr algn="just" rtl="0">
            <a:defRPr sz="1000"/>
          </a:pPr>
          <a:endParaRPr lang="es-ES" sz="1000" b="0" i="1" strike="noStrike" baseline="0">
            <a:solidFill>
              <a:srgbClr val="000000"/>
            </a:solidFill>
            <a:latin typeface="Arial" pitchFamily="34" charset="0"/>
            <a:cs typeface="Arial"/>
          </a:endParaRPr>
        </a:p>
        <a:p>
          <a:pPr algn="just" rtl="0">
            <a:defRPr sz="1000"/>
          </a:pPr>
          <a:endParaRPr lang="es-ES" sz="800" b="0" i="0" strike="noStrike">
            <a:solidFill>
              <a:srgbClr val="000000"/>
            </a:solidFill>
            <a:latin typeface="Arial"/>
            <a:cs typeface="Arial"/>
          </a:endParaRPr>
        </a:p>
        <a:p>
          <a:pPr algn="just" rtl="0">
            <a:defRPr sz="1000"/>
          </a:pPr>
          <a:endParaRPr lang="es-ES" sz="800" b="0" i="0" strike="noStrike">
            <a:solidFill>
              <a:srgbClr val="000000"/>
            </a:solidFill>
            <a:latin typeface="Arial"/>
            <a:cs typeface="Arial"/>
          </a:endParaRPr>
        </a:p>
        <a:p>
          <a:pPr algn="just" rtl="0">
            <a:defRPr sz="1000"/>
          </a:pPr>
          <a:endParaRPr lang="es-ES" sz="8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0</xdr:rowOff>
    </xdr:from>
    <xdr:to>
      <xdr:col>4</xdr:col>
      <xdr:colOff>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28575" y="0"/>
          <a:ext cx="4495800"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16</xdr:row>
      <xdr:rowOff>123825</xdr:rowOff>
    </xdr:from>
    <xdr:to>
      <xdr:col>3</xdr:col>
      <xdr:colOff>552450</xdr:colOff>
      <xdr:row>32</xdr:row>
      <xdr:rowOff>76200</xdr:rowOff>
    </xdr:to>
    <xdr:graphicFrame macro="">
      <xdr:nvGraphicFramePr>
        <xdr:cNvPr id="14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666750</xdr:colOff>
      <xdr:row>16</xdr:row>
      <xdr:rowOff>57150</xdr:rowOff>
    </xdr:from>
    <xdr:to>
      <xdr:col>8</xdr:col>
      <xdr:colOff>523875</xdr:colOff>
      <xdr:row>30</xdr:row>
      <xdr:rowOff>47625</xdr:rowOff>
    </xdr:to>
    <xdr:sp macro="" textlink="">
      <xdr:nvSpPr>
        <xdr:cNvPr id="1445" name="Text Box 9"/>
        <xdr:cNvSpPr txBox="1">
          <a:spLocks noChangeArrowheads="1"/>
        </xdr:cNvSpPr>
      </xdr:nvSpPr>
      <xdr:spPr bwMode="auto">
        <a:xfrm>
          <a:off x="3743325" y="3952875"/>
          <a:ext cx="2600325" cy="3381375"/>
        </a:xfrm>
        <a:prstGeom prst="rect">
          <a:avLst/>
        </a:prstGeom>
        <a:solidFill>
          <a:srgbClr val="FFFFFF"/>
        </a:solidFill>
        <a:ln w="9525">
          <a:noFill/>
          <a:miter lim="800000"/>
          <a:headEnd/>
          <a:tailEnd/>
        </a:ln>
      </xdr:spPr>
    </xdr:sp>
    <xdr:clientData/>
  </xdr:twoCellAnchor>
  <xdr:twoCellAnchor>
    <xdr:from>
      <xdr:col>0</xdr:col>
      <xdr:colOff>0</xdr:colOff>
      <xdr:row>5</xdr:row>
      <xdr:rowOff>190500</xdr:rowOff>
    </xdr:from>
    <xdr:to>
      <xdr:col>9</xdr:col>
      <xdr:colOff>19050</xdr:colOff>
      <xdr:row>5</xdr:row>
      <xdr:rowOff>190500</xdr:rowOff>
    </xdr:to>
    <xdr:sp macro="" textlink="">
      <xdr:nvSpPr>
        <xdr:cNvPr id="1446" name="Line 12"/>
        <xdr:cNvSpPr>
          <a:spLocks noChangeShapeType="1"/>
        </xdr:cNvSpPr>
      </xdr:nvSpPr>
      <xdr:spPr bwMode="auto">
        <a:xfrm>
          <a:off x="0" y="1466850"/>
          <a:ext cx="6467475" cy="0"/>
        </a:xfrm>
        <a:prstGeom prst="line">
          <a:avLst/>
        </a:prstGeom>
        <a:noFill/>
        <a:ln w="9525">
          <a:solidFill>
            <a:srgbClr val="000000"/>
          </a:solidFill>
          <a:round/>
          <a:headEnd/>
          <a:tailEnd/>
        </a:ln>
      </xdr:spPr>
    </xdr:sp>
    <xdr:clientData/>
  </xdr:twoCellAnchor>
  <xdr:twoCellAnchor>
    <xdr:from>
      <xdr:col>0</xdr:col>
      <xdr:colOff>19050</xdr:colOff>
      <xdr:row>2</xdr:row>
      <xdr:rowOff>85725</xdr:rowOff>
    </xdr:from>
    <xdr:to>
      <xdr:col>3</xdr:col>
      <xdr:colOff>266700</xdr:colOff>
      <xdr:row>4</xdr:row>
      <xdr:rowOff>57150</xdr:rowOff>
    </xdr:to>
    <xdr:pic>
      <xdr:nvPicPr>
        <xdr:cNvPr id="1447" name="Picture 14"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619125"/>
          <a:ext cx="3324225" cy="514350"/>
        </a:xfrm>
        <a:prstGeom prst="rect">
          <a:avLst/>
        </a:prstGeom>
        <a:noFill/>
        <a:ln w="9525">
          <a:noFill/>
          <a:miter lim="800000"/>
          <a:headEnd/>
          <a:tailEnd/>
        </a:ln>
      </xdr:spPr>
    </xdr:pic>
    <xdr:clientData/>
  </xdr:twoCellAnchor>
  <xdr:twoCellAnchor>
    <xdr:from>
      <xdr:col>0</xdr:col>
      <xdr:colOff>11340</xdr:colOff>
      <xdr:row>33</xdr:row>
      <xdr:rowOff>132443</xdr:rowOff>
    </xdr:from>
    <xdr:to>
      <xdr:col>8</xdr:col>
      <xdr:colOff>592365</xdr:colOff>
      <xdr:row>35</xdr:row>
      <xdr:rowOff>540112</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390525</xdr:colOff>
      <xdr:row>0</xdr:row>
      <xdr:rowOff>228600</xdr:rowOff>
    </xdr:from>
    <xdr:to>
      <xdr:col>8</xdr:col>
      <xdr:colOff>523875</xdr:colOff>
      <xdr:row>4</xdr:row>
      <xdr:rowOff>104775</xdr:rowOff>
    </xdr:to>
    <xdr:grpSp>
      <xdr:nvGrpSpPr>
        <xdr:cNvPr id="1449" name="Group 24"/>
        <xdr:cNvGrpSpPr>
          <a:grpSpLocks/>
        </xdr:cNvGrpSpPr>
      </xdr:nvGrpSpPr>
      <xdr:grpSpPr bwMode="auto">
        <a:xfrm>
          <a:off x="4815681" y="228600"/>
          <a:ext cx="1522413" cy="957659"/>
          <a:chOff x="7849" y="1073"/>
          <a:chExt cx="3133" cy="1897"/>
        </a:xfrm>
      </xdr:grpSpPr>
      <xdr:pic>
        <xdr:nvPicPr>
          <xdr:cNvPr id="1451"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1452"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3</xdr:col>
      <xdr:colOff>669016</xdr:colOff>
      <xdr:row>16</xdr:row>
      <xdr:rowOff>170090</xdr:rowOff>
    </xdr:from>
    <xdr:to>
      <xdr:col>8</xdr:col>
      <xdr:colOff>531584</xdr:colOff>
      <xdr:row>33</xdr:row>
      <xdr:rowOff>68035</xdr:rowOff>
    </xdr:to>
    <xdr:sp macro="" textlink="">
      <xdr:nvSpPr>
        <xdr:cNvPr id="12" name="Text Box 17"/>
        <xdr:cNvSpPr txBox="1">
          <a:spLocks noChangeArrowheads="1"/>
        </xdr:cNvSpPr>
      </xdr:nvSpPr>
      <xdr:spPr bwMode="auto">
        <a:xfrm>
          <a:off x="3753302" y="4093483"/>
          <a:ext cx="2618014" cy="4172856"/>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a:endParaRPr lang="es-MX" sz="1100" i="0">
            <a:effectLst/>
            <a:latin typeface="+mn-lt"/>
            <a:ea typeface="+mn-ea"/>
            <a:cs typeface="+mn-cs"/>
          </a:endParaRPr>
        </a:p>
        <a:p>
          <a:pPr algn="just"/>
          <a:endParaRPr lang="es-MX" sz="1100" i="0">
            <a:effectLst/>
            <a:latin typeface="+mn-lt"/>
            <a:ea typeface="+mn-ea"/>
            <a:cs typeface="+mn-cs"/>
          </a:endParaRPr>
        </a:p>
        <a:p>
          <a:pPr algn="just"/>
          <a:r>
            <a:rPr lang="es-MX" sz="1100" i="0">
              <a:effectLst/>
              <a:latin typeface="+mn-lt"/>
              <a:ea typeface="+mn-ea"/>
              <a:cs typeface="+mn-cs"/>
            </a:rPr>
            <a:t>El gasto corresponde a pago de docentes en planteles adscritos a la Unidad de Operación Desconcentrada para el Distrito Federal  (UODDF)  y Representación Oaxaca en el Estado de Oaxaca (RO).</a:t>
          </a: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s-MX" sz="900" b="1" i="1" u="none" strike="noStrike" kern="0" cap="none" spc="0" normalizeH="0" baseline="0" noProof="0">
            <a:ln>
              <a:noFill/>
            </a:ln>
            <a:solidFill>
              <a:sysClr val="windowText" lastClr="000000"/>
            </a:solidFill>
            <a:effectLst/>
            <a:uLnTx/>
            <a:uFillTx/>
            <a:latin typeface="Arial Narrow" pitchFamily="34" charset="0"/>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s-MX" sz="900" b="1" i="1" u="none" strike="noStrike" kern="0" cap="none" spc="0" normalizeH="0" baseline="0" noProof="0">
            <a:ln>
              <a:noFill/>
            </a:ln>
            <a:solidFill>
              <a:sysClr val="windowText" lastClr="000000"/>
            </a:solidFill>
            <a:effectLst/>
            <a:uLnTx/>
            <a:uFillTx/>
            <a:latin typeface="Arial Narrow" pitchFamily="34" charset="0"/>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es-MX" sz="900" b="1" i="1" u="none" strike="noStrike" kern="0" cap="none" spc="0" normalizeH="0" baseline="0" noProof="0">
              <a:ln>
                <a:noFill/>
              </a:ln>
              <a:solidFill>
                <a:sysClr val="windowText" lastClr="000000"/>
              </a:solidFill>
              <a:effectLst/>
              <a:uLnTx/>
              <a:uFillTx/>
              <a:latin typeface="Arial Narrow" pitchFamily="34" charset="0"/>
              <a:ea typeface="+mn-ea"/>
              <a:cs typeface="+mn-cs"/>
            </a:rPr>
            <a:t>Cifras estimadas al 30 de junio de 2012.</a:t>
          </a:r>
        </a:p>
        <a:p>
          <a:pPr algn="ctr"/>
          <a:endParaRPr lang="es-MX" sz="1000">
            <a:effectLst/>
          </a:endParaRPr>
        </a:p>
        <a:p>
          <a:pPr algn="just" rtl="0"/>
          <a:endParaRPr lang="en-US" sz="1000" b="0" i="0">
            <a:latin typeface="Arial" pitchFamily="34" charset="0"/>
            <a:ea typeface="+mn-ea"/>
            <a:cs typeface="Arial" pitchFamily="34" charset="0"/>
          </a:endParaRPr>
        </a:p>
        <a:p>
          <a:pPr algn="just" rtl="0"/>
          <a:r>
            <a:rPr lang="en-US" sz="1000" b="0" i="0">
              <a:latin typeface="Arial" pitchFamily="34" charset="0"/>
              <a:ea typeface="+mn-ea"/>
              <a:cs typeface="Arial" pitchFamily="34" charset="0"/>
            </a:rPr>
            <a:t>.</a:t>
          </a:r>
          <a:endParaRPr lang="es-ES" sz="1000">
            <a:latin typeface="Arial" pitchFamily="34" charset="0"/>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twoCellAnchor>
    <xdr:from>
      <xdr:col>4</xdr:col>
      <xdr:colOff>2833</xdr:colOff>
      <xdr:row>16</xdr:row>
      <xdr:rowOff>154498</xdr:rowOff>
    </xdr:from>
    <xdr:to>
      <xdr:col>8</xdr:col>
      <xdr:colOff>540089</xdr:colOff>
      <xdr:row>33</xdr:row>
      <xdr:rowOff>52443</xdr:rowOff>
    </xdr:to>
    <xdr:sp macro="" textlink="">
      <xdr:nvSpPr>
        <xdr:cNvPr id="11" name="Text Box 17"/>
        <xdr:cNvSpPr txBox="1">
          <a:spLocks noChangeArrowheads="1"/>
        </xdr:cNvSpPr>
      </xdr:nvSpPr>
      <xdr:spPr bwMode="auto">
        <a:xfrm>
          <a:off x="3753302" y="4053795"/>
          <a:ext cx="2601006" cy="4471929"/>
        </a:xfrm>
        <a:prstGeom prst="rect">
          <a:avLst/>
        </a:prstGeom>
        <a:solidFill>
          <a:srgbClr val="FFFFFF"/>
        </a:solidFill>
        <a:ln w="9525">
          <a:noFill/>
          <a:miter lim="800000"/>
          <a:headEnd/>
          <a:tailEnd/>
        </a:ln>
      </xdr:spPr>
      <xdr:txBody>
        <a:bodyPr vertOverflow="clip" wrap="square" lIns="27432" tIns="22860" rIns="27432" bIns="22860" anchor="t" upright="1"/>
        <a:lstStyle/>
        <a:p>
          <a:pPr algn="just" rtl="0"/>
          <a:r>
            <a:rPr lang="es-MX" sz="1000" b="0" i="0">
              <a:latin typeface="Arial" pitchFamily="34" charset="0"/>
              <a:ea typeface="+mn-ea"/>
              <a:cs typeface="Arial" pitchFamily="34" charset="0"/>
            </a:rPr>
            <a:t>ANOTAR EL ANÁLISIS DE LAS VARIACIONES</a:t>
          </a:r>
        </a:p>
        <a:p>
          <a:pPr algn="just" rtl="0"/>
          <a:endParaRPr lang="en-US" sz="1000" b="0" i="0">
            <a:latin typeface="Arial" pitchFamily="34" charset="0"/>
            <a:ea typeface="+mn-ea"/>
            <a:cs typeface="Arial" pitchFamily="34" charset="0"/>
          </a:endParaRPr>
        </a:p>
        <a:p>
          <a:pPr algn="just" rtl="0"/>
          <a:endParaRPr lang="en-US" sz="800" b="0" i="0">
            <a:latin typeface="Arial" pitchFamily="34" charset="0"/>
            <a:ea typeface="+mn-ea"/>
            <a:cs typeface="Arial" pitchFamily="34" charset="0"/>
          </a:endParaRPr>
        </a:p>
        <a:p>
          <a:pPr algn="just" rtl="0"/>
          <a:endParaRPr lang="es-ES" sz="1000">
            <a:latin typeface="Arial" pitchFamily="34" charset="0"/>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89693</xdr:colOff>
      <xdr:row>17</xdr:row>
      <xdr:rowOff>157224</xdr:rowOff>
    </xdr:from>
    <xdr:to>
      <xdr:col>3</xdr:col>
      <xdr:colOff>119063</xdr:colOff>
      <xdr:row>33</xdr:row>
      <xdr:rowOff>277813</xdr:rowOff>
    </xdr:to>
    <xdr:graphicFrame macro="">
      <xdr:nvGraphicFramePr>
        <xdr:cNvPr id="24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38100</xdr:rowOff>
    </xdr:from>
    <xdr:to>
      <xdr:col>9</xdr:col>
      <xdr:colOff>47625</xdr:colOff>
      <xdr:row>6</xdr:row>
      <xdr:rowOff>38100</xdr:rowOff>
    </xdr:to>
    <xdr:sp macro="" textlink="">
      <xdr:nvSpPr>
        <xdr:cNvPr id="2425" name="Line 11"/>
        <xdr:cNvSpPr>
          <a:spLocks noChangeShapeType="1"/>
        </xdr:cNvSpPr>
      </xdr:nvSpPr>
      <xdr:spPr bwMode="auto">
        <a:xfrm>
          <a:off x="0" y="1638300"/>
          <a:ext cx="647700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2426"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110513</xdr:colOff>
      <xdr:row>36</xdr:row>
      <xdr:rowOff>126548</xdr:rowOff>
    </xdr:from>
    <xdr:to>
      <xdr:col>8</xdr:col>
      <xdr:colOff>625078</xdr:colOff>
      <xdr:row>38</xdr:row>
      <xdr:rowOff>536903</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533400</xdr:colOff>
      <xdr:row>0</xdr:row>
      <xdr:rowOff>257175</xdr:rowOff>
    </xdr:from>
    <xdr:to>
      <xdr:col>9</xdr:col>
      <xdr:colOff>57150</xdr:colOff>
      <xdr:row>4</xdr:row>
      <xdr:rowOff>142875</xdr:rowOff>
    </xdr:to>
    <xdr:grpSp>
      <xdr:nvGrpSpPr>
        <xdr:cNvPr id="2428" name="Group 24"/>
        <xdr:cNvGrpSpPr>
          <a:grpSpLocks/>
        </xdr:cNvGrpSpPr>
      </xdr:nvGrpSpPr>
      <xdr:grpSpPr bwMode="auto">
        <a:xfrm>
          <a:off x="4958556" y="257175"/>
          <a:ext cx="1797447" cy="957263"/>
          <a:chOff x="7849" y="1073"/>
          <a:chExt cx="3133" cy="1897"/>
        </a:xfrm>
      </xdr:grpSpPr>
      <xdr:pic>
        <xdr:nvPicPr>
          <xdr:cNvPr id="2430"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2431"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editAs="oneCell">
    <xdr:from>
      <xdr:col>3</xdr:col>
      <xdr:colOff>188516</xdr:colOff>
      <xdr:row>16</xdr:row>
      <xdr:rowOff>76834</xdr:rowOff>
    </xdr:from>
    <xdr:to>
      <xdr:col>9</xdr:col>
      <xdr:colOff>4579</xdr:colOff>
      <xdr:row>36</xdr:row>
      <xdr:rowOff>19845</xdr:rowOff>
    </xdr:to>
    <xdr:sp macro="" textlink="">
      <xdr:nvSpPr>
        <xdr:cNvPr id="12" name="Text Box 16"/>
        <xdr:cNvSpPr txBox="1">
          <a:spLocks noChangeArrowheads="1"/>
        </xdr:cNvSpPr>
      </xdr:nvSpPr>
      <xdr:spPr bwMode="auto">
        <a:xfrm>
          <a:off x="3264297" y="3926522"/>
          <a:ext cx="3477235" cy="5915979"/>
        </a:xfrm>
        <a:prstGeom prst="rect">
          <a:avLst/>
        </a:prstGeom>
        <a:solidFill>
          <a:srgbClr val="FFFFFF"/>
        </a:solidFill>
        <a:ln w="9525" algn="ctr">
          <a:noFill/>
          <a:miter lim="800000"/>
          <a:headEnd/>
          <a:tailEnd/>
        </a:ln>
        <a:effectLst/>
      </xdr:spPr>
      <xdr:txBody>
        <a:bodyPr vertOverflow="clip" wrap="square" lIns="27432" tIns="22860" rIns="27432" bIns="22860" anchor="t" anchorCtr="0" upright="1"/>
        <a:lstStyle/>
        <a:p>
          <a:pPr rtl="0"/>
          <a:r>
            <a:rPr lang="es-MX" sz="1100" b="0" i="0">
              <a:effectLst/>
              <a:latin typeface="+mn-lt"/>
              <a:ea typeface="+mn-ea"/>
              <a:cs typeface="+mn-cs"/>
            </a:rPr>
            <a:t>ANOTAR EL ANÁLISIS DE LAS VARIACIONES</a:t>
          </a:r>
          <a:endParaRPr lang="es-MX" sz="900">
            <a:effectLst/>
          </a:endParaRPr>
        </a:p>
        <a:p>
          <a:pPr algn="l"/>
          <a:endParaRPr lang="es-MX" sz="800" b="1" i="1">
            <a:effectLst/>
            <a:latin typeface="Arial" pitchFamily="34" charset="0"/>
            <a:ea typeface="+mn-ea"/>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114300</xdr:rowOff>
    </xdr:from>
    <xdr:to>
      <xdr:col>3</xdr:col>
      <xdr:colOff>571500</xdr:colOff>
      <xdr:row>32</xdr:row>
      <xdr:rowOff>180975</xdr:rowOff>
    </xdr:to>
    <xdr:graphicFrame macro="">
      <xdr:nvGraphicFramePr>
        <xdr:cNvPr id="34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19050</xdr:rowOff>
    </xdr:from>
    <xdr:to>
      <xdr:col>9</xdr:col>
      <xdr:colOff>19050</xdr:colOff>
      <xdr:row>4</xdr:row>
      <xdr:rowOff>19050</xdr:rowOff>
    </xdr:to>
    <xdr:sp macro="" textlink="">
      <xdr:nvSpPr>
        <xdr:cNvPr id="3446" name="Line 11"/>
        <xdr:cNvSpPr>
          <a:spLocks noChangeShapeType="1"/>
        </xdr:cNvSpPr>
      </xdr:nvSpPr>
      <xdr:spPr bwMode="auto">
        <a:xfrm>
          <a:off x="0" y="1352550"/>
          <a:ext cx="6905625" cy="0"/>
        </a:xfrm>
        <a:prstGeom prst="line">
          <a:avLst/>
        </a:prstGeom>
        <a:noFill/>
        <a:ln w="9525">
          <a:solidFill>
            <a:srgbClr val="000000"/>
          </a:solidFill>
          <a:round/>
          <a:headEnd/>
          <a:tailEnd/>
        </a:ln>
      </xdr:spPr>
    </xdr:sp>
    <xdr:clientData/>
  </xdr:twoCellAnchor>
  <xdr:twoCellAnchor>
    <xdr:from>
      <xdr:col>0</xdr:col>
      <xdr:colOff>19050</xdr:colOff>
      <xdr:row>1</xdr:row>
      <xdr:rowOff>171450</xdr:rowOff>
    </xdr:from>
    <xdr:to>
      <xdr:col>3</xdr:col>
      <xdr:colOff>266700</xdr:colOff>
      <xdr:row>3</xdr:row>
      <xdr:rowOff>19050</xdr:rowOff>
    </xdr:to>
    <xdr:pic>
      <xdr:nvPicPr>
        <xdr:cNvPr id="3447"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571500"/>
          <a:ext cx="3400425" cy="514350"/>
        </a:xfrm>
        <a:prstGeom prst="rect">
          <a:avLst/>
        </a:prstGeom>
        <a:noFill/>
        <a:ln w="9525">
          <a:noFill/>
          <a:miter lim="800000"/>
          <a:headEnd/>
          <a:tailEnd/>
        </a:ln>
      </xdr:spPr>
    </xdr:pic>
    <xdr:clientData/>
  </xdr:twoCellAnchor>
  <xdr:twoCellAnchor>
    <xdr:from>
      <xdr:col>0</xdr:col>
      <xdr:colOff>57150</xdr:colOff>
      <xdr:row>35</xdr:row>
      <xdr:rowOff>66676</xdr:rowOff>
    </xdr:from>
    <xdr:to>
      <xdr:col>9</xdr:col>
      <xdr:colOff>9524</xdr:colOff>
      <xdr:row>38</xdr:row>
      <xdr:rowOff>428626</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447675</xdr:colOff>
      <xdr:row>0</xdr:row>
      <xdr:rowOff>142875</xdr:rowOff>
    </xdr:from>
    <xdr:to>
      <xdr:col>8</xdr:col>
      <xdr:colOff>390525</xdr:colOff>
      <xdr:row>3</xdr:row>
      <xdr:rowOff>28575</xdr:rowOff>
    </xdr:to>
    <xdr:grpSp>
      <xdr:nvGrpSpPr>
        <xdr:cNvPr id="3449" name="Group 24"/>
        <xdr:cNvGrpSpPr>
          <a:grpSpLocks/>
        </xdr:cNvGrpSpPr>
      </xdr:nvGrpSpPr>
      <xdr:grpSpPr bwMode="auto">
        <a:xfrm>
          <a:off x="5043070" y="142875"/>
          <a:ext cx="1630613" cy="955174"/>
          <a:chOff x="7849" y="1073"/>
          <a:chExt cx="3133" cy="1897"/>
        </a:xfrm>
      </xdr:grpSpPr>
      <xdr:pic>
        <xdr:nvPicPr>
          <xdr:cNvPr id="3451"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3452"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editAs="oneCell">
    <xdr:from>
      <xdr:col>4</xdr:col>
      <xdr:colOff>38835</xdr:colOff>
      <xdr:row>14</xdr:row>
      <xdr:rowOff>268439</xdr:rowOff>
    </xdr:from>
    <xdr:to>
      <xdr:col>9</xdr:col>
      <xdr:colOff>17972</xdr:colOff>
      <xdr:row>32</xdr:row>
      <xdr:rowOff>65689</xdr:rowOff>
    </xdr:to>
    <xdr:sp macro="" textlink="">
      <xdr:nvSpPr>
        <xdr:cNvPr id="10" name="Text Box 16"/>
        <xdr:cNvSpPr txBox="1">
          <a:spLocks noChangeArrowheads="1"/>
        </xdr:cNvSpPr>
      </xdr:nvSpPr>
      <xdr:spPr bwMode="auto">
        <a:xfrm>
          <a:off x="3920722" y="3961623"/>
          <a:ext cx="3007368" cy="4074514"/>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rtl="0"/>
          <a:r>
            <a:rPr lang="es-MX" sz="1100" b="0" i="0">
              <a:effectLst/>
              <a:latin typeface="+mn-lt"/>
              <a:ea typeface="+mn-ea"/>
              <a:cs typeface="+mn-cs"/>
            </a:rPr>
            <a:t>ANOTAR EL ANÁLISIS DE LAS VARIACIONES</a:t>
          </a:r>
          <a:endParaRPr lang="es-MX" sz="1000">
            <a:effectLst/>
          </a:endParaRPr>
        </a:p>
        <a:p>
          <a:pPr algn="just"/>
          <a:endParaRPr lang="es-ES" sz="1000" b="0" i="0" baseline="0">
            <a:latin typeface="Arial" pitchFamily="34" charset="0"/>
            <a:ea typeface="+mn-ea"/>
            <a:cs typeface="Arial" pitchFamily="34" charset="0"/>
          </a:endParaRPr>
        </a:p>
        <a:p>
          <a:pPr algn="just"/>
          <a:endParaRPr lang="es-ES" sz="1000" b="0" i="0" baseline="0">
            <a:latin typeface="Arial" pitchFamily="34" charset="0"/>
            <a:ea typeface="+mn-ea"/>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16</xdr:row>
      <xdr:rowOff>219075</xdr:rowOff>
    </xdr:from>
    <xdr:to>
      <xdr:col>3</xdr:col>
      <xdr:colOff>485775</xdr:colOff>
      <xdr:row>31</xdr:row>
      <xdr:rowOff>247650</xdr:rowOff>
    </xdr:to>
    <xdr:graphicFrame macro="">
      <xdr:nvGraphicFramePr>
        <xdr:cNvPr id="44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xdr:row>
      <xdr:rowOff>142875</xdr:rowOff>
    </xdr:from>
    <xdr:to>
      <xdr:col>3</xdr:col>
      <xdr:colOff>266700</xdr:colOff>
      <xdr:row>4</xdr:row>
      <xdr:rowOff>123825</xdr:rowOff>
    </xdr:to>
    <xdr:pic>
      <xdr:nvPicPr>
        <xdr:cNvPr id="4469"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676275"/>
          <a:ext cx="3324225" cy="514350"/>
        </a:xfrm>
        <a:prstGeom prst="rect">
          <a:avLst/>
        </a:prstGeom>
        <a:noFill/>
        <a:ln w="9525">
          <a:noFill/>
          <a:miter lim="800000"/>
          <a:headEnd/>
          <a:tailEnd/>
        </a:ln>
      </xdr:spPr>
    </xdr:pic>
    <xdr:clientData/>
  </xdr:twoCellAnchor>
  <xdr:twoCellAnchor>
    <xdr:from>
      <xdr:col>0</xdr:col>
      <xdr:colOff>66676</xdr:colOff>
      <xdr:row>32</xdr:row>
      <xdr:rowOff>51170</xdr:rowOff>
    </xdr:from>
    <xdr:to>
      <xdr:col>9</xdr:col>
      <xdr:colOff>100446</xdr:colOff>
      <xdr:row>34</xdr:row>
      <xdr:rowOff>457067</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247650</xdr:colOff>
      <xdr:row>0</xdr:row>
      <xdr:rowOff>171450</xdr:rowOff>
    </xdr:from>
    <xdr:to>
      <xdr:col>8</xdr:col>
      <xdr:colOff>390525</xdr:colOff>
      <xdr:row>4</xdr:row>
      <xdr:rowOff>57150</xdr:rowOff>
    </xdr:to>
    <xdr:grpSp>
      <xdr:nvGrpSpPr>
        <xdr:cNvPr id="4471" name="Group 24"/>
        <xdr:cNvGrpSpPr>
          <a:grpSpLocks/>
        </xdr:cNvGrpSpPr>
      </xdr:nvGrpSpPr>
      <xdr:grpSpPr bwMode="auto">
        <a:xfrm>
          <a:off x="4667678" y="171450"/>
          <a:ext cx="1534167" cy="955925"/>
          <a:chOff x="7849" y="1073"/>
          <a:chExt cx="3133" cy="1897"/>
        </a:xfrm>
      </xdr:grpSpPr>
      <xdr:pic>
        <xdr:nvPicPr>
          <xdr:cNvPr id="4474"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4475"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9525</xdr:colOff>
      <xdr:row>5</xdr:row>
      <xdr:rowOff>180975</xdr:rowOff>
    </xdr:from>
    <xdr:to>
      <xdr:col>9</xdr:col>
      <xdr:colOff>19050</xdr:colOff>
      <xdr:row>5</xdr:row>
      <xdr:rowOff>180975</xdr:rowOff>
    </xdr:to>
    <xdr:sp macro="" textlink="">
      <xdr:nvSpPr>
        <xdr:cNvPr id="4472" name="Line 11"/>
        <xdr:cNvSpPr>
          <a:spLocks noChangeShapeType="1"/>
        </xdr:cNvSpPr>
      </xdr:nvSpPr>
      <xdr:spPr bwMode="auto">
        <a:xfrm>
          <a:off x="9525" y="1447800"/>
          <a:ext cx="6448425" cy="0"/>
        </a:xfrm>
        <a:prstGeom prst="line">
          <a:avLst/>
        </a:prstGeom>
        <a:noFill/>
        <a:ln w="9525">
          <a:solidFill>
            <a:srgbClr val="000000"/>
          </a:solidFill>
          <a:round/>
          <a:headEnd/>
          <a:tailEnd/>
        </a:ln>
      </xdr:spPr>
    </xdr:sp>
    <xdr:clientData/>
  </xdr:twoCellAnchor>
  <xdr:twoCellAnchor editAs="oneCell">
    <xdr:from>
      <xdr:col>3</xdr:col>
      <xdr:colOff>567223</xdr:colOff>
      <xdr:row>16</xdr:row>
      <xdr:rowOff>203343</xdr:rowOff>
    </xdr:from>
    <xdr:to>
      <xdr:col>9</xdr:col>
      <xdr:colOff>42984</xdr:colOff>
      <xdr:row>31</xdr:row>
      <xdr:rowOff>171772</xdr:rowOff>
    </xdr:to>
    <xdr:sp macro="" textlink="">
      <xdr:nvSpPr>
        <xdr:cNvPr id="11" name="Text Box 16"/>
        <xdr:cNvSpPr txBox="1">
          <a:spLocks noChangeArrowheads="1"/>
        </xdr:cNvSpPr>
      </xdr:nvSpPr>
      <xdr:spPr bwMode="auto">
        <a:xfrm>
          <a:off x="3638768" y="4045450"/>
          <a:ext cx="2836267" cy="4238625"/>
        </a:xfrm>
        <a:prstGeom prst="rect">
          <a:avLst/>
        </a:prstGeom>
        <a:solidFill>
          <a:srgbClr val="FFFFFF"/>
        </a:solidFill>
        <a:ln w="9525">
          <a:noFill/>
          <a:miter lim="800000"/>
          <a:headEnd/>
          <a:tailEnd/>
        </a:ln>
        <a:effectLst/>
      </xdr:spPr>
      <xdr:txBody>
        <a:bodyPr vertOverflow="clip" wrap="square" lIns="27432" tIns="22860" rIns="27432" bIns="22860" anchor="ctr" upright="1"/>
        <a:lstStyle/>
        <a:p>
          <a:pPr rtl="0"/>
          <a:r>
            <a:rPr lang="es-MX" sz="1100" b="0" i="0">
              <a:effectLst/>
              <a:latin typeface="+mn-lt"/>
              <a:ea typeface="+mn-ea"/>
              <a:cs typeface="+mn-cs"/>
            </a:rPr>
            <a:t>ANOTAR EL ANÁLISIS DE LAS VARIACIONES</a:t>
          </a:r>
          <a:endParaRPr lang="es-MX"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16</xdr:row>
      <xdr:rowOff>29453</xdr:rowOff>
    </xdr:from>
    <xdr:to>
      <xdr:col>3</xdr:col>
      <xdr:colOff>285750</xdr:colOff>
      <xdr:row>31</xdr:row>
      <xdr:rowOff>170448</xdr:rowOff>
    </xdr:to>
    <xdr:graphicFrame macro="">
      <xdr:nvGraphicFramePr>
        <xdr:cNvPr id="54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9</xdr:col>
      <xdr:colOff>0</xdr:colOff>
      <xdr:row>6</xdr:row>
      <xdr:rowOff>0</xdr:rowOff>
    </xdr:to>
    <xdr:sp macro="" textlink="">
      <xdr:nvSpPr>
        <xdr:cNvPr id="5493" name="Line 11"/>
        <xdr:cNvSpPr>
          <a:spLocks noChangeShapeType="1"/>
        </xdr:cNvSpPr>
      </xdr:nvSpPr>
      <xdr:spPr bwMode="auto">
        <a:xfrm>
          <a:off x="0" y="1466850"/>
          <a:ext cx="640080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5494"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95250</xdr:colOff>
      <xdr:row>32</xdr:row>
      <xdr:rowOff>250000</xdr:rowOff>
    </xdr:from>
    <xdr:to>
      <xdr:col>8</xdr:col>
      <xdr:colOff>464343</xdr:colOff>
      <xdr:row>36</xdr:row>
      <xdr:rowOff>111862</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219075</xdr:colOff>
      <xdr:row>0</xdr:row>
      <xdr:rowOff>200025</xdr:rowOff>
    </xdr:from>
    <xdr:to>
      <xdr:col>8</xdr:col>
      <xdr:colOff>466725</xdr:colOff>
      <xdr:row>4</xdr:row>
      <xdr:rowOff>85725</xdr:rowOff>
    </xdr:to>
    <xdr:grpSp>
      <xdr:nvGrpSpPr>
        <xdr:cNvPr id="5496" name="Group 24"/>
        <xdr:cNvGrpSpPr>
          <a:grpSpLocks/>
        </xdr:cNvGrpSpPr>
      </xdr:nvGrpSpPr>
      <xdr:grpSpPr bwMode="auto">
        <a:xfrm>
          <a:off x="4630654" y="200025"/>
          <a:ext cx="1631282" cy="968542"/>
          <a:chOff x="7849" y="1073"/>
          <a:chExt cx="3133" cy="1897"/>
        </a:xfrm>
      </xdr:grpSpPr>
      <xdr:pic>
        <xdr:nvPicPr>
          <xdr:cNvPr id="5498"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5499"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3</xdr:col>
      <xdr:colOff>531390</xdr:colOff>
      <xdr:row>15</xdr:row>
      <xdr:rowOff>350925</xdr:rowOff>
    </xdr:from>
    <xdr:to>
      <xdr:col>8</xdr:col>
      <xdr:colOff>569203</xdr:colOff>
      <xdr:row>32</xdr:row>
      <xdr:rowOff>45123</xdr:rowOff>
    </xdr:to>
    <xdr:sp macro="" textlink="">
      <xdr:nvSpPr>
        <xdr:cNvPr id="10" name="Text Box 22"/>
        <xdr:cNvSpPr txBox="1">
          <a:spLocks noChangeArrowheads="1"/>
        </xdr:cNvSpPr>
      </xdr:nvSpPr>
      <xdr:spPr bwMode="auto">
        <a:xfrm>
          <a:off x="3599443" y="3990478"/>
          <a:ext cx="2764971" cy="4476750"/>
        </a:xfrm>
        <a:prstGeom prst="rect">
          <a:avLst/>
        </a:prstGeom>
        <a:solidFill>
          <a:srgbClr val="FFFFFF"/>
        </a:solidFill>
        <a:ln w="9525">
          <a:noFill/>
          <a:miter lim="800000"/>
          <a:headEnd/>
          <a:tailEnd/>
        </a:ln>
        <a:effectLst/>
      </xdr:spPr>
      <xdr:txBody>
        <a:bodyPr vertOverflow="clip" wrap="square" lIns="27432" tIns="22860" rIns="27432" bIns="22860" anchor="ctr" upright="1"/>
        <a:lstStyle/>
        <a:p>
          <a:pPr algn="just" rtl="0">
            <a:defRPr sz="1000"/>
          </a:pPr>
          <a:endParaRPr lang="es-ES" sz="1000" b="0" i="0" u="none" strike="noStrike" baseline="0">
            <a:solidFill>
              <a:srgbClr val="000000"/>
            </a:solidFill>
            <a:latin typeface="Arial" pitchFamily="34" charset="0"/>
            <a:cs typeface="Arial" pitchFamily="34" charset="0"/>
          </a:endParaRPr>
        </a:p>
        <a:p>
          <a:pPr algn="just" rtl="0">
            <a:defRPr sz="1000"/>
          </a:pPr>
          <a:endParaRPr lang="es-ES" sz="1000" b="0" i="0" u="none" strike="noStrike" baseline="0">
            <a:solidFill>
              <a:srgbClr val="000000"/>
            </a:solidFill>
            <a:latin typeface="Arial" pitchFamily="34" charset="0"/>
            <a:cs typeface="Arial" pitchFamily="34" charset="0"/>
          </a:endParaRPr>
        </a:p>
        <a:p>
          <a:pPr rtl="0"/>
          <a:r>
            <a:rPr lang="es-MX" sz="1100" b="0" i="0">
              <a:effectLst/>
              <a:latin typeface="+mn-lt"/>
              <a:ea typeface="+mn-ea"/>
              <a:cs typeface="+mn-cs"/>
            </a:rPr>
            <a:t>ANOTAR EL ANÁLISIS DE LAS VARIACIONES</a:t>
          </a:r>
          <a:endParaRPr lang="es-MX" sz="1000">
            <a:effectLst/>
          </a:endParaRPr>
        </a:p>
        <a:p>
          <a:pPr algn="just" rtl="0">
            <a:defRPr sz="1000"/>
          </a:pPr>
          <a:endParaRPr lang="es-ES" sz="1000" b="0" i="1" u="none" strike="noStrike" baseline="0">
            <a:solidFill>
              <a:srgbClr val="000000"/>
            </a:solidFill>
            <a:latin typeface="Arial" pitchFamily="34" charset="0"/>
            <a:cs typeface="Arial" pitchFamily="34" charset="0"/>
          </a:endParaRPr>
        </a:p>
        <a:p>
          <a:pPr algn="just" rtl="0">
            <a:defRPr sz="1000"/>
          </a:pPr>
          <a:endParaRPr lang="es-ES" sz="1000" b="0" i="0" u="none" strike="noStrike" baseline="0">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8\INDICADORES\2007\4to%20trimestre\recibidos\INDICADORES\3er%20trimestre\definitivos\BajaCalifornia\Tec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UARIO\Configuraci&#243;n%20local\Archivos%20temporales%20de%20Internet\Content.Outlook\5O2MNBQ2\2008\INDICADORES\2007\4to%20trimestre\recibidos\INDICADORES\3er%20trimestre\definitivos\BajaCalifornia\Tec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id="1" name="Tabla3" displayName="Tabla3" ref="A18:E50" totalsRowShown="0" headerRowDxfId="16" dataDxfId="15">
  <sortState ref="A19:E50">
    <sortCondition descending="1" ref="E19:E50"/>
  </sortState>
  <tableColumns count="5">
    <tableColumn id="1" name="Ranking" dataDxfId="14"/>
    <tableColumn id="2" name="Entidad Federativa" dataDxfId="13"/>
    <tableColumn id="8" name="Segundo semestre 2009" dataDxfId="12"/>
    <tableColumn id="3" name="Segundo semestre 2010" dataDxfId="11">
      <calculatedColumnFormula>Becas_conalep!D16</calculatedColumnFormula>
    </tableColumn>
    <tableColumn id="4" name="Variación 2009-2010" dataDxfId="10">
      <calculatedColumnFormula>Tabla3[[#This Row],[Segundo semestre 2010]]-Tabla3[[#This Row],[Segundo semestre 2009]]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Tabla4" displayName="Tabla4" ref="B11:C14" totalsRowShown="0" headerRowDxfId="9" headerRowBorderDxfId="8" tableBorderDxfId="7">
  <tableColumns count="2">
    <tableColumn id="1" name="Ciclo Escolar"/>
    <tableColumn id="2" name="Resultado Nacional (%)" dataDxfId="6">
      <calculatedColumnFormula>Becas_conalep!C11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16" zoomScaleNormal="100" zoomScaleSheetLayoutView="112" workbookViewId="0">
      <selection activeCell="A8" sqref="A8:G8"/>
    </sheetView>
  </sheetViews>
  <sheetFormatPr baseColWidth="10" defaultRowHeight="15"/>
  <cols>
    <col min="1" max="1" width="5.42578125" customWidth="1"/>
    <col min="2" max="2" width="25.42578125" customWidth="1"/>
    <col min="3" max="3" width="10.28515625" customWidth="1"/>
    <col min="4" max="4" width="9.140625" customWidth="1"/>
    <col min="5" max="5" width="8.42578125" customWidth="1"/>
    <col min="6" max="6" width="33.5703125" customWidth="1"/>
    <col min="7" max="7" width="11.140625" customWidth="1"/>
  </cols>
  <sheetData>
    <row r="1" spans="1:7">
      <c r="A1" s="143"/>
      <c r="B1" s="143"/>
      <c r="C1" s="143"/>
      <c r="D1" s="143"/>
      <c r="E1" s="143"/>
      <c r="F1" s="143"/>
      <c r="G1" s="143"/>
    </row>
    <row r="2" spans="1:7">
      <c r="A2" s="143"/>
      <c r="B2" s="143"/>
      <c r="C2" s="143"/>
      <c r="D2" s="143"/>
      <c r="E2" s="143"/>
      <c r="F2" s="143"/>
      <c r="G2" s="143"/>
    </row>
    <row r="3" spans="1:7">
      <c r="A3" s="143"/>
      <c r="B3" s="143"/>
      <c r="C3" s="143"/>
      <c r="D3" s="143"/>
      <c r="E3" s="143"/>
      <c r="F3" s="143"/>
      <c r="G3" s="143"/>
    </row>
    <row r="4" spans="1:7">
      <c r="A4" s="143"/>
      <c r="B4" s="143"/>
      <c r="C4" s="143"/>
      <c r="D4" s="143"/>
      <c r="E4" s="143"/>
      <c r="F4" s="143"/>
      <c r="G4" s="143"/>
    </row>
    <row r="5" spans="1:7" ht="10.5" customHeight="1">
      <c r="A5" s="143"/>
      <c r="B5" s="143"/>
      <c r="C5" s="143"/>
      <c r="D5" s="143"/>
      <c r="E5" s="143"/>
      <c r="F5" s="143"/>
      <c r="G5" s="143"/>
    </row>
    <row r="6" spans="1:7">
      <c r="A6" s="144" t="s">
        <v>51</v>
      </c>
      <c r="B6" s="143"/>
      <c r="C6" s="143"/>
      <c r="D6" s="143"/>
      <c r="E6" s="143"/>
      <c r="F6" s="143"/>
      <c r="G6" s="143"/>
    </row>
    <row r="7" spans="1:7">
      <c r="A7" s="143"/>
      <c r="B7" s="143"/>
      <c r="C7" s="143"/>
      <c r="D7" s="143"/>
      <c r="E7" s="143"/>
      <c r="F7" s="143"/>
      <c r="G7" s="143"/>
    </row>
    <row r="8" spans="1:7" ht="32.25" customHeight="1">
      <c r="A8" s="202" t="s">
        <v>117</v>
      </c>
      <c r="B8" s="203"/>
      <c r="C8" s="203"/>
      <c r="D8" s="203"/>
      <c r="E8" s="203"/>
      <c r="F8" s="203"/>
      <c r="G8" s="203"/>
    </row>
    <row r="9" spans="1:7" ht="8.25" customHeight="1">
      <c r="A9" s="145"/>
      <c r="B9" s="145"/>
      <c r="C9" s="145"/>
      <c r="D9" s="145"/>
      <c r="E9" s="145"/>
      <c r="F9" s="145"/>
      <c r="G9" s="145"/>
    </row>
    <row r="10" spans="1:7" ht="22.5">
      <c r="A10" s="185" t="s">
        <v>43</v>
      </c>
      <c r="B10" s="185" t="s">
        <v>44</v>
      </c>
      <c r="C10" s="185">
        <v>2011</v>
      </c>
      <c r="D10" s="185">
        <v>2012</v>
      </c>
      <c r="E10" s="186" t="s">
        <v>45</v>
      </c>
      <c r="F10" s="204" t="s">
        <v>46</v>
      </c>
      <c r="G10" s="205"/>
    </row>
    <row r="11" spans="1:7" ht="3.75" customHeight="1">
      <c r="A11" s="145"/>
      <c r="B11" s="145"/>
      <c r="C11" s="145"/>
      <c r="D11" s="145"/>
      <c r="E11" s="145"/>
      <c r="F11" s="145"/>
      <c r="G11" s="145"/>
    </row>
    <row r="12" spans="1:7">
      <c r="A12" s="146" t="s">
        <v>47</v>
      </c>
      <c r="B12" s="145"/>
      <c r="C12" s="145"/>
      <c r="D12" s="145"/>
      <c r="E12" s="145"/>
      <c r="F12" s="145"/>
      <c r="G12" s="145"/>
    </row>
    <row r="13" spans="1:7" ht="4.5" customHeight="1">
      <c r="A13" s="145"/>
      <c r="B13" s="145"/>
      <c r="C13" s="145"/>
      <c r="D13" s="145"/>
      <c r="E13" s="145"/>
      <c r="F13" s="145"/>
      <c r="G13" s="145"/>
    </row>
    <row r="14" spans="1:7">
      <c r="A14" s="195">
        <v>1</v>
      </c>
      <c r="B14" s="197" t="s">
        <v>118</v>
      </c>
      <c r="C14" s="206">
        <f>'CAP-I'!E12</f>
        <v>68098</v>
      </c>
      <c r="D14" s="206">
        <f>'CAP-I'!F12</f>
        <v>126329</v>
      </c>
      <c r="E14" s="199" t="s">
        <v>49</v>
      </c>
      <c r="F14" s="67"/>
      <c r="G14" s="68"/>
    </row>
    <row r="15" spans="1:7">
      <c r="A15" s="196"/>
      <c r="B15" s="198"/>
      <c r="C15" s="207"/>
      <c r="D15" s="207"/>
      <c r="E15" s="200"/>
      <c r="F15" s="67"/>
      <c r="G15" s="68"/>
    </row>
    <row r="16" spans="1:7" ht="6" customHeight="1">
      <c r="A16" s="147"/>
      <c r="B16" s="151"/>
      <c r="C16" s="151"/>
      <c r="D16" s="148"/>
      <c r="E16" s="149"/>
      <c r="F16" s="150"/>
      <c r="G16" s="147"/>
    </row>
    <row r="17" spans="1:7" hidden="1">
      <c r="A17" s="192">
        <v>2</v>
      </c>
      <c r="B17" s="193" t="s">
        <v>57</v>
      </c>
      <c r="C17" s="188">
        <f>'Becas '!C12</f>
        <v>13.05</v>
      </c>
      <c r="D17" s="188">
        <f>'Becas '!C13</f>
        <v>16.650306321358954</v>
      </c>
      <c r="E17" s="194" t="s">
        <v>3</v>
      </c>
      <c r="F17" s="69" t="s">
        <v>109</v>
      </c>
      <c r="G17" s="70">
        <f>Becas_conalep!B48</f>
        <v>287280</v>
      </c>
    </row>
    <row r="18" spans="1:7" hidden="1">
      <c r="A18" s="192"/>
      <c r="B18" s="193"/>
      <c r="C18" s="188"/>
      <c r="D18" s="188"/>
      <c r="E18" s="194"/>
      <c r="F18" s="69" t="s">
        <v>108</v>
      </c>
      <c r="G18" s="70">
        <f>Becas_conalep!C48</f>
        <v>47833</v>
      </c>
    </row>
    <row r="19" spans="1:7" ht="6" hidden="1" customHeight="1">
      <c r="A19" s="147"/>
      <c r="B19" s="151"/>
      <c r="C19" s="151"/>
      <c r="D19" s="148"/>
      <c r="E19" s="149"/>
      <c r="F19" s="150"/>
      <c r="G19" s="147"/>
    </row>
    <row r="20" spans="1:7" ht="6" hidden="1" customHeight="1">
      <c r="A20" s="147"/>
      <c r="B20" s="152"/>
      <c r="C20" s="152"/>
      <c r="D20" s="153"/>
      <c r="E20" s="154"/>
      <c r="F20" s="150"/>
      <c r="G20" s="155"/>
    </row>
    <row r="21" spans="1:7">
      <c r="A21" s="146" t="s">
        <v>50</v>
      </c>
      <c r="B21" s="152"/>
      <c r="C21" s="152"/>
      <c r="D21" s="153"/>
      <c r="E21" s="154"/>
      <c r="F21" s="150"/>
      <c r="G21" s="155"/>
    </row>
    <row r="22" spans="1:7" ht="4.5" customHeight="1">
      <c r="A22" s="147"/>
      <c r="B22" s="152"/>
      <c r="C22" s="152"/>
      <c r="D22" s="153"/>
      <c r="E22" s="154"/>
      <c r="F22" s="150"/>
      <c r="G22" s="155"/>
    </row>
    <row r="23" spans="1:7" ht="15" customHeight="1">
      <c r="A23" s="192">
        <v>3</v>
      </c>
      <c r="B23" s="193" t="s">
        <v>120</v>
      </c>
      <c r="C23" s="189">
        <f>'C-PSA'!E15</f>
        <v>18.866228116791913</v>
      </c>
      <c r="D23" s="189" t="e">
        <f>'C-PSA'!F15</f>
        <v>#DIV/0!</v>
      </c>
      <c r="E23" s="194" t="s">
        <v>3</v>
      </c>
      <c r="F23" s="69" t="s">
        <v>4</v>
      </c>
      <c r="G23" s="70">
        <f>'C-PSA'!E13</f>
        <v>117330.86495</v>
      </c>
    </row>
    <row r="24" spans="1:7">
      <c r="A24" s="192"/>
      <c r="B24" s="193"/>
      <c r="C24" s="189"/>
      <c r="D24" s="189"/>
      <c r="E24" s="194"/>
      <c r="F24" s="69" t="s">
        <v>5</v>
      </c>
      <c r="G24" s="70">
        <f>'C-PSA'!E14</f>
        <v>621909.5</v>
      </c>
    </row>
    <row r="25" spans="1:7" ht="7.5" customHeight="1">
      <c r="A25" s="147"/>
      <c r="B25" s="152"/>
      <c r="C25" s="152"/>
      <c r="D25" s="156"/>
      <c r="E25" s="154"/>
      <c r="F25" s="150"/>
      <c r="G25" s="155"/>
    </row>
    <row r="26" spans="1:7" ht="15" customHeight="1">
      <c r="A26" s="195">
        <v>4</v>
      </c>
      <c r="B26" s="197" t="s">
        <v>121</v>
      </c>
      <c r="C26" s="190">
        <f>EPRT!D16</f>
        <v>91.145218994193456</v>
      </c>
      <c r="D26" s="190">
        <f>EPRT!$E$16</f>
        <v>86.29491457502867</v>
      </c>
      <c r="E26" s="199" t="s">
        <v>3</v>
      </c>
      <c r="F26" s="67" t="s">
        <v>13</v>
      </c>
      <c r="G26" s="68">
        <f>EPRT!$E$14</f>
        <v>621909.5</v>
      </c>
    </row>
    <row r="27" spans="1:7">
      <c r="A27" s="196"/>
      <c r="B27" s="198"/>
      <c r="C27" s="191"/>
      <c r="D27" s="191"/>
      <c r="E27" s="200"/>
      <c r="F27" s="67" t="s">
        <v>14</v>
      </c>
      <c r="G27" s="68">
        <f>EPRT!$E$15</f>
        <v>720679.2</v>
      </c>
    </row>
    <row r="28" spans="1:7" ht="7.5" customHeight="1">
      <c r="A28" s="147"/>
      <c r="B28" s="152"/>
      <c r="C28" s="152"/>
      <c r="D28" s="156"/>
      <c r="E28" s="154"/>
      <c r="F28" s="150"/>
      <c r="G28" s="155"/>
    </row>
    <row r="29" spans="1:7" ht="15" customHeight="1">
      <c r="A29" s="192">
        <v>5</v>
      </c>
      <c r="B29" s="193" t="s">
        <v>122</v>
      </c>
      <c r="C29" s="189">
        <f>EPR!D14</f>
        <v>95.519588088803715</v>
      </c>
      <c r="D29" s="189">
        <f>EPR!$E$14</f>
        <v>93.434311603325597</v>
      </c>
      <c r="E29" s="194" t="s">
        <v>3</v>
      </c>
      <c r="F29" s="69" t="s">
        <v>17</v>
      </c>
      <c r="G29" s="70">
        <f>EPR!$E$12</f>
        <v>592994.5</v>
      </c>
    </row>
    <row r="30" spans="1:7">
      <c r="A30" s="192"/>
      <c r="B30" s="193"/>
      <c r="C30" s="189"/>
      <c r="D30" s="189"/>
      <c r="E30" s="194"/>
      <c r="F30" s="69" t="s">
        <v>18</v>
      </c>
      <c r="G30" s="70">
        <f>EPR!$E$13</f>
        <v>634664.6</v>
      </c>
    </row>
    <row r="31" spans="1:7" ht="7.5" customHeight="1">
      <c r="A31" s="147"/>
      <c r="B31" s="152"/>
      <c r="C31" s="152"/>
      <c r="D31" s="156"/>
      <c r="E31" s="154"/>
      <c r="F31" s="150"/>
      <c r="G31" s="155"/>
    </row>
    <row r="32" spans="1:7">
      <c r="A32" s="195">
        <v>6</v>
      </c>
      <c r="B32" s="197" t="s">
        <v>123</v>
      </c>
      <c r="C32" s="190">
        <f>EGC!D15</f>
        <v>91.412243183004378</v>
      </c>
      <c r="D32" s="190">
        <f>EGC!$E$15</f>
        <v>84.924861385627864</v>
      </c>
      <c r="E32" s="199" t="s">
        <v>3</v>
      </c>
      <c r="F32" s="67" t="s">
        <v>21</v>
      </c>
      <c r="G32" s="68">
        <f>EGC!$E$13</f>
        <v>540007.29999999993</v>
      </c>
    </row>
    <row r="33" spans="1:7">
      <c r="A33" s="196"/>
      <c r="B33" s="198"/>
      <c r="C33" s="191"/>
      <c r="D33" s="191"/>
      <c r="E33" s="200"/>
      <c r="F33" s="67" t="s">
        <v>22</v>
      </c>
      <c r="G33" s="68">
        <f>EGC!$E$14</f>
        <v>635864.80000000005</v>
      </c>
    </row>
    <row r="34" spans="1:7" ht="7.5" customHeight="1">
      <c r="A34" s="157"/>
      <c r="B34" s="152"/>
      <c r="C34" s="152"/>
      <c r="D34" s="156"/>
      <c r="E34" s="154"/>
      <c r="F34" s="150"/>
      <c r="G34" s="155"/>
    </row>
    <row r="35" spans="1:7">
      <c r="A35" s="192">
        <v>7</v>
      </c>
      <c r="B35" s="193" t="s">
        <v>124</v>
      </c>
      <c r="C35" s="189">
        <f>EGI!D15</f>
        <v>60.820130475302889</v>
      </c>
      <c r="D35" s="189">
        <f>EGI!E15</f>
        <v>97.620771647702725</v>
      </c>
      <c r="E35" s="194" t="s">
        <v>3</v>
      </c>
      <c r="F35" s="69" t="s">
        <v>25</v>
      </c>
      <c r="G35" s="70">
        <f>EGI!E13</f>
        <v>60803</v>
      </c>
    </row>
    <row r="36" spans="1:7" ht="13.5" customHeight="1">
      <c r="A36" s="192"/>
      <c r="B36" s="193"/>
      <c r="C36" s="189"/>
      <c r="D36" s="189"/>
      <c r="E36" s="194"/>
      <c r="F36" s="69" t="s">
        <v>26</v>
      </c>
      <c r="G36" s="70">
        <f>EGI!E14</f>
        <v>62284.9</v>
      </c>
    </row>
    <row r="37" spans="1:7" ht="7.5" customHeight="1">
      <c r="A37" s="157"/>
      <c r="B37" s="152"/>
      <c r="C37" s="152"/>
      <c r="D37" s="156"/>
      <c r="E37" s="154"/>
      <c r="F37" s="150"/>
      <c r="G37" s="155"/>
    </row>
    <row r="38" spans="1:7">
      <c r="A38" s="195">
        <v>8</v>
      </c>
      <c r="B38" s="197" t="s">
        <v>125</v>
      </c>
      <c r="C38" s="190">
        <f>AUTOF!D15</f>
        <v>6.7499665313043868</v>
      </c>
      <c r="D38" s="190">
        <f>AUTOF!E15</f>
        <v>4.6493903051810594</v>
      </c>
      <c r="E38" s="199" t="s">
        <v>3</v>
      </c>
      <c r="F38" s="67" t="s">
        <v>29</v>
      </c>
      <c r="G38" s="68">
        <f>AUTOF!E13</f>
        <v>28915</v>
      </c>
    </row>
    <row r="39" spans="1:7">
      <c r="A39" s="196"/>
      <c r="B39" s="198"/>
      <c r="C39" s="191"/>
      <c r="D39" s="191"/>
      <c r="E39" s="200"/>
      <c r="F39" s="67" t="s">
        <v>30</v>
      </c>
      <c r="G39" s="68">
        <f>AUTOF!E14</f>
        <v>621909.5</v>
      </c>
    </row>
    <row r="40" spans="1:7" ht="7.5" customHeight="1">
      <c r="A40" s="157"/>
      <c r="B40" s="152"/>
      <c r="C40" s="152"/>
      <c r="D40" s="156"/>
      <c r="E40" s="154"/>
      <c r="F40" s="150"/>
      <c r="G40" s="155"/>
    </row>
    <row r="41" spans="1:7">
      <c r="A41" s="192">
        <v>9</v>
      </c>
      <c r="B41" s="193" t="s">
        <v>126</v>
      </c>
      <c r="C41" s="189">
        <f>CAIP!E15</f>
        <v>64.000472415371206</v>
      </c>
      <c r="D41" s="189">
        <f>CAIP!F15</f>
        <v>64.776715813361903</v>
      </c>
      <c r="E41" s="194" t="s">
        <v>3</v>
      </c>
      <c r="F41" s="69" t="s">
        <v>33</v>
      </c>
      <c r="G41" s="70">
        <f>CAIP!F13</f>
        <v>55717.432999999997</v>
      </c>
    </row>
    <row r="42" spans="1:7">
      <c r="A42" s="192"/>
      <c r="B42" s="193"/>
      <c r="C42" s="189"/>
      <c r="D42" s="189"/>
      <c r="E42" s="194"/>
      <c r="F42" s="69" t="s">
        <v>34</v>
      </c>
      <c r="G42" s="70">
        <f>CAIP!F14</f>
        <v>86014.6</v>
      </c>
    </row>
    <row r="43" spans="1:7" ht="7.5" customHeight="1">
      <c r="A43" s="147"/>
      <c r="B43" s="152"/>
      <c r="C43" s="152"/>
      <c r="D43" s="156"/>
      <c r="E43" s="154"/>
      <c r="F43" s="150"/>
      <c r="G43" s="155"/>
    </row>
    <row r="44" spans="1:7" ht="23.25">
      <c r="A44" s="195">
        <v>10</v>
      </c>
      <c r="B44" s="197" t="s">
        <v>127</v>
      </c>
      <c r="C44" s="190">
        <f>CNPR!E15</f>
        <v>91.145218994193456</v>
      </c>
      <c r="D44" s="190">
        <f>CNPR!F15</f>
        <v>86.29491457502867</v>
      </c>
      <c r="E44" s="199" t="s">
        <v>3</v>
      </c>
      <c r="F44" s="67" t="s">
        <v>38</v>
      </c>
      <c r="G44" s="68">
        <f>CNPR!F13</f>
        <v>621909.5</v>
      </c>
    </row>
    <row r="45" spans="1:7" ht="23.25">
      <c r="A45" s="196"/>
      <c r="B45" s="198"/>
      <c r="C45" s="191"/>
      <c r="D45" s="191"/>
      <c r="E45" s="200"/>
      <c r="F45" s="67" t="s">
        <v>39</v>
      </c>
      <c r="G45" s="68">
        <f>CNPR!F14</f>
        <v>720679.2</v>
      </c>
    </row>
    <row r="46" spans="1:7">
      <c r="A46" s="181"/>
    </row>
    <row r="47" spans="1:7">
      <c r="A47" s="201" t="s">
        <v>119</v>
      </c>
      <c r="B47" s="201"/>
      <c r="C47" s="201"/>
      <c r="D47" s="201"/>
    </row>
  </sheetData>
  <mergeCells count="53">
    <mergeCell ref="A47:D47"/>
    <mergeCell ref="A8:G8"/>
    <mergeCell ref="F10:G10"/>
    <mergeCell ref="A14:A15"/>
    <mergeCell ref="B14:B15"/>
    <mergeCell ref="D14:D15"/>
    <mergeCell ref="E14:E15"/>
    <mergeCell ref="C14:C15"/>
    <mergeCell ref="A23:A24"/>
    <mergeCell ref="B23:B24"/>
    <mergeCell ref="D23:D24"/>
    <mergeCell ref="E23:E24"/>
    <mergeCell ref="A26:A27"/>
    <mergeCell ref="B26:B27"/>
    <mergeCell ref="D26:D27"/>
    <mergeCell ref="E26:E27"/>
    <mergeCell ref="A44:A45"/>
    <mergeCell ref="B44:B45"/>
    <mergeCell ref="D44:D45"/>
    <mergeCell ref="E44:E45"/>
    <mergeCell ref="A35:A36"/>
    <mergeCell ref="B35:B36"/>
    <mergeCell ref="D35:D36"/>
    <mergeCell ref="E35:E36"/>
    <mergeCell ref="A38:A39"/>
    <mergeCell ref="B38:B39"/>
    <mergeCell ref="D38:D39"/>
    <mergeCell ref="E38:E39"/>
    <mergeCell ref="C35:C36"/>
    <mergeCell ref="C38:C39"/>
    <mergeCell ref="C41:C42"/>
    <mergeCell ref="C44:C45"/>
    <mergeCell ref="A17:A18"/>
    <mergeCell ref="B17:B18"/>
    <mergeCell ref="D17:D18"/>
    <mergeCell ref="E17:E18"/>
    <mergeCell ref="A41:A42"/>
    <mergeCell ref="B41:B42"/>
    <mergeCell ref="D41:D42"/>
    <mergeCell ref="E41:E42"/>
    <mergeCell ref="A29:A30"/>
    <mergeCell ref="B29:B30"/>
    <mergeCell ref="D29:D30"/>
    <mergeCell ref="E29:E30"/>
    <mergeCell ref="A32:A33"/>
    <mergeCell ref="B32:B33"/>
    <mergeCell ref="D32:D33"/>
    <mergeCell ref="E32:E33"/>
    <mergeCell ref="C17:C18"/>
    <mergeCell ref="C23:C24"/>
    <mergeCell ref="C26:C27"/>
    <mergeCell ref="C29:C30"/>
    <mergeCell ref="C32:C33"/>
  </mergeCells>
  <pageMargins left="0.70866141732283472" right="0.70866141732283472" top="0.74803149606299213" bottom="0.74803149606299213" header="0.31496062992125984" footer="0.31496062992125984"/>
  <pageSetup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showGridLines="0" tabSelected="1" view="pageBreakPreview" topLeftCell="A13" zoomScale="87" zoomScaleNormal="100" zoomScaleSheetLayoutView="87" workbookViewId="0">
      <selection activeCell="H12" sqref="H12"/>
    </sheetView>
  </sheetViews>
  <sheetFormatPr baseColWidth="10" defaultRowHeight="12.75"/>
  <cols>
    <col min="1" max="1" width="25.85546875" style="36" customWidth="1"/>
    <col min="2" max="6" width="10.140625" style="36" customWidth="1"/>
    <col min="7" max="7" width="1.5703125" style="36" customWidth="1"/>
    <col min="8" max="9" width="9.140625" style="36" customWidth="1"/>
    <col min="10"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32"/>
      <c r="F4" s="232"/>
      <c r="G4" s="232"/>
      <c r="H4" s="232"/>
      <c r="I4" s="232"/>
      <c r="J4" s="3"/>
      <c r="K4" s="3"/>
    </row>
    <row r="5" spans="1:16" s="1" customFormat="1" ht="15.75" customHeight="1">
      <c r="C5" s="2"/>
      <c r="D5" s="2"/>
      <c r="E5" s="2"/>
      <c r="F5" s="2"/>
      <c r="G5" s="2"/>
      <c r="H5" s="2"/>
      <c r="I5" s="2"/>
      <c r="J5" s="3"/>
      <c r="K5" s="3"/>
    </row>
    <row r="6" spans="1:16" s="1" customFormat="1" ht="15.75" customHeight="1">
      <c r="A6" s="6" t="s">
        <v>51</v>
      </c>
      <c r="C6" s="2"/>
      <c r="D6" s="2"/>
      <c r="E6" s="2"/>
      <c r="F6" s="2"/>
      <c r="G6" s="2"/>
      <c r="H6" s="2"/>
      <c r="I6" s="2"/>
      <c r="J6" s="3"/>
      <c r="K6" s="3"/>
    </row>
    <row r="7" spans="1:16" s="1" customFormat="1" ht="21.95" customHeight="1">
      <c r="A7" s="233" t="s">
        <v>28</v>
      </c>
      <c r="B7" s="233"/>
      <c r="C7" s="233"/>
      <c r="D7" s="233"/>
      <c r="E7" s="233"/>
      <c r="F7" s="233"/>
      <c r="G7" s="233"/>
      <c r="H7" s="233"/>
      <c r="I7" s="233"/>
      <c r="J7" s="7"/>
      <c r="K7" s="7"/>
      <c r="L7" s="8"/>
      <c r="M7" s="8"/>
      <c r="N7" s="8"/>
      <c r="O7" s="8"/>
      <c r="P7" s="8"/>
    </row>
    <row r="8" spans="1:16" s="1" customFormat="1" ht="21.75" customHeight="1">
      <c r="A8" s="233" t="s">
        <v>1</v>
      </c>
      <c r="B8" s="233"/>
      <c r="C8" s="233"/>
      <c r="D8" s="233"/>
      <c r="E8" s="233"/>
      <c r="F8" s="233"/>
      <c r="G8" s="233"/>
      <c r="H8" s="233"/>
      <c r="I8" s="233"/>
      <c r="J8" s="7"/>
      <c r="K8" s="7"/>
      <c r="L8" s="8"/>
      <c r="M8" s="8"/>
      <c r="N8" s="8"/>
      <c r="O8" s="8"/>
      <c r="P8" s="8"/>
    </row>
    <row r="9" spans="1:16" s="1" customFormat="1" ht="15.75" customHeight="1">
      <c r="K9" s="3"/>
      <c r="O9" s="9"/>
      <c r="P9" s="9"/>
    </row>
    <row r="10" spans="1:16" s="13" customFormat="1" ht="15" customHeight="1">
      <c r="A10" s="10"/>
      <c r="B10" s="234" t="s">
        <v>42</v>
      </c>
      <c r="C10" s="235"/>
      <c r="D10" s="235"/>
      <c r="E10" s="235"/>
      <c r="F10" s="235"/>
      <c r="G10" s="11"/>
      <c r="H10" s="12"/>
      <c r="I10" s="12"/>
      <c r="K10" s="14"/>
      <c r="N10" s="9"/>
      <c r="O10" s="9"/>
      <c r="P10" s="9"/>
    </row>
    <row r="11" spans="1:16" s="13" customFormat="1" ht="15" customHeight="1">
      <c r="A11" s="10"/>
      <c r="B11" s="182">
        <v>2009</v>
      </c>
      <c r="C11" s="182">
        <v>2010</v>
      </c>
      <c r="D11" s="182">
        <v>2011</v>
      </c>
      <c r="E11" s="238">
        <v>2012</v>
      </c>
      <c r="F11" s="238">
        <v>2013</v>
      </c>
      <c r="G11" s="15"/>
      <c r="H11" s="236" t="s">
        <v>128</v>
      </c>
      <c r="I11" s="237"/>
      <c r="K11" s="14"/>
      <c r="N11" s="9"/>
      <c r="O11" s="9"/>
      <c r="P11" s="9"/>
    </row>
    <row r="12" spans="1:16" s="16" customFormat="1" ht="11.25" customHeight="1">
      <c r="A12" s="13"/>
      <c r="B12" s="183"/>
      <c r="C12" s="183"/>
      <c r="D12" s="183"/>
      <c r="E12" s="239"/>
      <c r="F12" s="239"/>
      <c r="G12" s="15"/>
      <c r="H12" s="17" t="s">
        <v>2</v>
      </c>
      <c r="I12" s="18" t="s">
        <v>3</v>
      </c>
      <c r="N12" s="227"/>
      <c r="O12" s="227"/>
      <c r="P12" s="227"/>
    </row>
    <row r="13" spans="1:16" s="16" customFormat="1" ht="18.75" customHeight="1">
      <c r="A13" s="19" t="s">
        <v>29</v>
      </c>
      <c r="B13" s="20">
        <v>69071</v>
      </c>
      <c r="C13" s="20">
        <v>45528</v>
      </c>
      <c r="D13" s="20">
        <v>37815</v>
      </c>
      <c r="E13" s="20">
        <v>28915</v>
      </c>
      <c r="F13" s="20"/>
      <c r="G13" s="21"/>
      <c r="H13" s="22">
        <f>F13-E13</f>
        <v>-28915</v>
      </c>
      <c r="I13" s="23">
        <f>F13/E13-1</f>
        <v>-1</v>
      </c>
      <c r="K13" s="61"/>
      <c r="L13" s="62">
        <v>28915</v>
      </c>
      <c r="N13" s="227"/>
      <c r="O13" s="227"/>
      <c r="P13" s="227"/>
    </row>
    <row r="14" spans="1:16" s="16" customFormat="1" ht="18.75" customHeight="1">
      <c r="A14" s="19" t="s">
        <v>30</v>
      </c>
      <c r="B14" s="20">
        <v>531486</v>
      </c>
      <c r="C14" s="20">
        <v>518241</v>
      </c>
      <c r="D14" s="20">
        <v>560225</v>
      </c>
      <c r="E14" s="20">
        <v>621909.5</v>
      </c>
      <c r="F14" s="20"/>
      <c r="G14" s="21"/>
      <c r="H14" s="22">
        <f>F14-E14</f>
        <v>-621909.5</v>
      </c>
      <c r="I14" s="23">
        <f>F14/E14-1</f>
        <v>-1</v>
      </c>
      <c r="J14" s="25"/>
      <c r="K14" s="60"/>
      <c r="L14" s="16">
        <v>621909.5</v>
      </c>
      <c r="N14" s="227"/>
      <c r="O14" s="227"/>
      <c r="P14" s="227"/>
    </row>
    <row r="15" spans="1:16" s="16" customFormat="1" ht="30.75" customHeight="1">
      <c r="A15" s="26" t="s">
        <v>31</v>
      </c>
      <c r="B15" s="27">
        <f>(B13/B14)*100</f>
        <v>12.995826795061394</v>
      </c>
      <c r="C15" s="27">
        <f>(C13/C14)*100</f>
        <v>8.785101912044782</v>
      </c>
      <c r="D15" s="28">
        <f>IF(D14=0,0,(D13/D14)*100)</f>
        <v>6.7499665313043868</v>
      </c>
      <c r="E15" s="28">
        <f>IF(E14=0,0,(E13/E14)*100)</f>
        <v>4.6493903051810594</v>
      </c>
      <c r="F15" s="28">
        <f>IF(F14=0,0,(F13/F14)*100)</f>
        <v>0</v>
      </c>
      <c r="G15" s="29"/>
      <c r="H15" s="228">
        <f>F15-E15</f>
        <v>-4.6493903051810594</v>
      </c>
      <c r="I15" s="229"/>
      <c r="J15" s="30"/>
      <c r="K15" s="30"/>
      <c r="L15" s="30"/>
      <c r="N15" s="227"/>
      <c r="O15" s="227"/>
      <c r="P15" s="227"/>
    </row>
    <row r="16" spans="1:16" ht="36" customHeight="1">
      <c r="A16" s="55"/>
      <c r="B16" s="230"/>
      <c r="C16" s="230"/>
      <c r="D16" s="230"/>
      <c r="E16" s="230"/>
      <c r="F16" s="32"/>
      <c r="G16" s="32"/>
      <c r="H16" s="33"/>
      <c r="I16" s="33"/>
      <c r="J16" s="34"/>
      <c r="N16" s="227"/>
      <c r="O16" s="227"/>
      <c r="P16" s="227"/>
    </row>
    <row r="17" spans="1:35" ht="18" customHeight="1">
      <c r="A17" s="37"/>
      <c r="B17" s="38"/>
      <c r="C17" s="38"/>
      <c r="D17" s="38"/>
      <c r="E17" s="38"/>
      <c r="F17" s="38"/>
      <c r="G17" s="38"/>
      <c r="H17" s="33"/>
      <c r="I17" s="33"/>
      <c r="J17" s="39"/>
      <c r="N17" s="227"/>
      <c r="O17" s="227"/>
      <c r="P17" s="227"/>
    </row>
    <row r="18" spans="1:35" ht="18" customHeight="1">
      <c r="A18" s="40"/>
      <c r="B18" s="41"/>
      <c r="C18" s="42"/>
      <c r="D18" s="42"/>
      <c r="E18" s="41"/>
      <c r="F18" s="41"/>
      <c r="G18" s="41"/>
      <c r="H18" s="43"/>
      <c r="I18" s="43"/>
      <c r="N18" s="227"/>
      <c r="O18" s="227"/>
      <c r="P18" s="227"/>
    </row>
    <row r="19" spans="1:35" ht="18" customHeight="1"/>
    <row r="20" spans="1:35" ht="18" customHeight="1">
      <c r="N20" s="227"/>
      <c r="O20" s="227"/>
      <c r="P20" s="227"/>
    </row>
    <row r="21" spans="1:35" ht="18" customHeight="1">
      <c r="N21" s="227"/>
      <c r="O21" s="227"/>
      <c r="P21" s="227"/>
    </row>
    <row r="22" spans="1:35" ht="18" customHeight="1">
      <c r="E22" s="44"/>
      <c r="F22" s="44"/>
      <c r="G22" s="44"/>
      <c r="H22" s="44"/>
      <c r="I22" s="44"/>
      <c r="J22" s="44"/>
      <c r="K22" s="44"/>
      <c r="L22" s="44"/>
      <c r="M22" s="44"/>
      <c r="N22" s="227"/>
      <c r="O22" s="227"/>
      <c r="P22" s="227"/>
      <c r="AF22" s="231" t="s">
        <v>7</v>
      </c>
      <c r="AG22" s="224">
        <v>2000</v>
      </c>
      <c r="AH22" s="45" t="s">
        <v>8</v>
      </c>
      <c r="AI22" s="47">
        <v>10.4</v>
      </c>
    </row>
    <row r="23" spans="1:35" ht="18" customHeight="1">
      <c r="E23" s="44"/>
      <c r="F23" s="44"/>
      <c r="G23" s="44"/>
      <c r="H23" s="44"/>
      <c r="I23" s="44"/>
      <c r="J23" s="44"/>
      <c r="K23" s="44"/>
      <c r="L23" s="44"/>
      <c r="M23" s="44"/>
      <c r="N23" s="227"/>
      <c r="O23" s="227"/>
      <c r="P23" s="227"/>
      <c r="Q23" s="44"/>
      <c r="AF23" s="231"/>
      <c r="AG23" s="225"/>
      <c r="AH23" s="45" t="s">
        <v>9</v>
      </c>
      <c r="AI23" s="47">
        <v>9.8000000000000007</v>
      </c>
    </row>
    <row r="24" spans="1:35" ht="18" customHeight="1">
      <c r="E24" s="44"/>
      <c r="F24" s="44"/>
      <c r="G24" s="44"/>
      <c r="H24" s="44"/>
      <c r="I24" s="44"/>
      <c r="J24" s="44"/>
      <c r="K24" s="44"/>
      <c r="L24" s="44"/>
      <c r="M24" s="44"/>
      <c r="N24" s="227"/>
      <c r="O24" s="227"/>
      <c r="P24" s="227"/>
      <c r="Q24" s="44"/>
      <c r="AF24" s="231"/>
      <c r="AG24" s="225"/>
      <c r="AH24" s="45" t="s">
        <v>10</v>
      </c>
      <c r="AI24" s="47">
        <v>8.6999999999999993</v>
      </c>
    </row>
    <row r="25" spans="1:35" ht="18" customHeight="1">
      <c r="E25" s="44"/>
      <c r="F25" s="44"/>
      <c r="G25" s="44"/>
      <c r="H25" s="44"/>
      <c r="I25" s="44"/>
      <c r="J25" s="44"/>
      <c r="K25" s="44"/>
      <c r="L25" s="44"/>
      <c r="M25" s="44"/>
      <c r="N25" s="44"/>
      <c r="O25" s="44"/>
      <c r="P25" s="44"/>
      <c r="Q25" s="44"/>
      <c r="AF25" s="231"/>
      <c r="AG25" s="226"/>
      <c r="AH25" s="45" t="s">
        <v>11</v>
      </c>
      <c r="AI25" s="50">
        <v>9.15</v>
      </c>
    </row>
    <row r="26" spans="1:35" ht="18" customHeight="1">
      <c r="E26" s="44"/>
      <c r="F26" s="44"/>
      <c r="G26" s="44"/>
      <c r="H26" s="44"/>
      <c r="I26" s="44"/>
      <c r="J26" s="44"/>
      <c r="K26" s="44"/>
      <c r="L26" s="44"/>
      <c r="M26" s="44"/>
      <c r="N26" s="44"/>
      <c r="O26" s="44"/>
      <c r="P26" s="44"/>
      <c r="Q26" s="44"/>
      <c r="AF26" s="231"/>
      <c r="AG26" s="224">
        <v>2001</v>
      </c>
      <c r="AH26" s="45" t="s">
        <v>8</v>
      </c>
      <c r="AI26" s="47">
        <v>10.4</v>
      </c>
    </row>
    <row r="27" spans="1:35" ht="18" customHeight="1">
      <c r="N27" s="44"/>
      <c r="O27" s="44"/>
      <c r="P27" s="44"/>
      <c r="Q27" s="44"/>
      <c r="AF27" s="231"/>
      <c r="AG27" s="225"/>
      <c r="AH27" s="45" t="s">
        <v>9</v>
      </c>
      <c r="AI27" s="50">
        <v>10</v>
      </c>
    </row>
    <row r="28" spans="1:35" ht="18" customHeight="1">
      <c r="N28" s="44"/>
      <c r="O28" s="44"/>
      <c r="P28" s="44"/>
      <c r="Q28" s="44"/>
      <c r="AF28" s="231"/>
      <c r="AG28" s="225"/>
      <c r="AH28" s="45" t="s">
        <v>10</v>
      </c>
      <c r="AI28" s="47">
        <v>10.7</v>
      </c>
    </row>
    <row r="29" spans="1:35" ht="18" customHeight="1">
      <c r="AF29" s="231"/>
      <c r="AG29" s="226"/>
      <c r="AH29" s="45" t="s">
        <v>11</v>
      </c>
      <c r="AI29" s="47">
        <v>9.3000000000000007</v>
      </c>
    </row>
    <row r="30" spans="1:35" ht="33" customHeight="1">
      <c r="AF30" s="231"/>
      <c r="AG30" s="46">
        <v>2002</v>
      </c>
      <c r="AH30" s="45" t="s">
        <v>8</v>
      </c>
      <c r="AI30" s="47">
        <v>10.199999999999999</v>
      </c>
    </row>
    <row r="31" spans="1:35" ht="33" customHeight="1">
      <c r="AF31" s="231"/>
      <c r="AG31" s="49"/>
      <c r="AH31" s="45" t="s">
        <v>11</v>
      </c>
      <c r="AI31" s="47">
        <v>13.5</v>
      </c>
    </row>
    <row r="32" spans="1:35" ht="38.25" customHeight="1"/>
    <row r="33" spans="2:2" ht="38.25" customHeight="1"/>
    <row r="34" spans="2:2" ht="38.25" customHeight="1">
      <c r="B34" s="51"/>
    </row>
    <row r="35" spans="2:2" ht="48.75" customHeight="1"/>
    <row r="36" spans="2:2" ht="23.25" customHeight="1"/>
    <row r="37" spans="2:2" ht="23.25" customHeight="1"/>
    <row r="39" spans="2:2" ht="8.25" customHeight="1"/>
    <row r="40" spans="2:2" hidden="1"/>
    <row r="41" spans="2:2" hidden="1"/>
    <row r="42" spans="2:2" hidden="1"/>
    <row r="43" spans="2:2" hidden="1"/>
    <row r="44" spans="2:2" hidden="1"/>
    <row r="52" spans="1:1">
      <c r="A52" s="52"/>
    </row>
  </sheetData>
  <autoFilter ref="B21:B31"/>
  <mergeCells count="15">
    <mergeCell ref="E4:I4"/>
    <mergeCell ref="A7:I7"/>
    <mergeCell ref="A8:I8"/>
    <mergeCell ref="B10:F10"/>
    <mergeCell ref="E11:E12"/>
    <mergeCell ref="H11:I11"/>
    <mergeCell ref="F11:F12"/>
    <mergeCell ref="AG22:AG25"/>
    <mergeCell ref="AG26:AG29"/>
    <mergeCell ref="N12:P15"/>
    <mergeCell ref="H15:I15"/>
    <mergeCell ref="B16:E16"/>
    <mergeCell ref="N16:P18"/>
    <mergeCell ref="N20:P24"/>
    <mergeCell ref="AF22:AF31"/>
  </mergeCells>
  <printOptions horizontalCentered="1"/>
  <pageMargins left="0.78740157480314965" right="0.78740157480314965" top="0.39370078740157483" bottom="0.39370078740157483" header="0" footer="0"/>
  <pageSetup scale="9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showGridLines="0" view="pageBreakPreview" topLeftCell="A10" zoomScale="87" zoomScaleNormal="100" zoomScaleSheetLayoutView="87" workbookViewId="0">
      <selection activeCell="L26" sqref="L26"/>
    </sheetView>
  </sheetViews>
  <sheetFormatPr baseColWidth="10" defaultRowHeight="12.75"/>
  <cols>
    <col min="1" max="1" width="25.85546875" style="36" customWidth="1"/>
    <col min="2" max="6" width="10.140625" style="36" customWidth="1"/>
    <col min="7" max="7" width="3.140625" style="36" customWidth="1"/>
    <col min="8" max="8" width="9.140625" style="36" customWidth="1"/>
    <col min="9" max="9" width="8.85546875" style="36" customWidth="1"/>
    <col min="10" max="10" width="1.42578125" style="36" customWidth="1"/>
    <col min="11"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32"/>
      <c r="F4" s="232"/>
      <c r="G4" s="232"/>
      <c r="H4" s="232"/>
      <c r="I4" s="232"/>
      <c r="J4" s="3"/>
      <c r="K4" s="3"/>
    </row>
    <row r="5" spans="1:16" s="1" customFormat="1" ht="15.75" customHeight="1">
      <c r="C5" s="2"/>
      <c r="D5" s="2"/>
      <c r="E5" s="2"/>
      <c r="F5" s="2"/>
      <c r="G5" s="2"/>
      <c r="H5" s="2"/>
      <c r="I5" s="2"/>
      <c r="J5" s="3"/>
      <c r="K5" s="3"/>
    </row>
    <row r="6" spans="1:16" s="1" customFormat="1" ht="15.75" customHeight="1">
      <c r="A6" s="6" t="s">
        <v>53</v>
      </c>
      <c r="C6" s="2"/>
      <c r="D6" s="2"/>
      <c r="E6" s="2"/>
      <c r="F6" s="2"/>
      <c r="G6" s="2"/>
      <c r="H6" s="2"/>
      <c r="I6" s="2"/>
      <c r="J6" s="3"/>
      <c r="K6" s="3"/>
    </row>
    <row r="7" spans="1:16" s="1" customFormat="1" ht="21.95" customHeight="1">
      <c r="A7" s="212" t="s">
        <v>32</v>
      </c>
      <c r="B7" s="212"/>
      <c r="C7" s="212"/>
      <c r="D7" s="212"/>
      <c r="E7" s="212"/>
      <c r="F7" s="212"/>
      <c r="G7" s="212"/>
      <c r="H7" s="212"/>
      <c r="I7" s="212"/>
      <c r="J7" s="212"/>
      <c r="K7" s="7"/>
      <c r="L7" s="8"/>
      <c r="M7" s="8"/>
      <c r="N7" s="8"/>
      <c r="O7" s="8"/>
      <c r="P7" s="8"/>
    </row>
    <row r="8" spans="1:16" s="1" customFormat="1" ht="21.75" customHeight="1">
      <c r="A8" s="212" t="s">
        <v>1</v>
      </c>
      <c r="B8" s="212"/>
      <c r="C8" s="212"/>
      <c r="D8" s="212"/>
      <c r="E8" s="212"/>
      <c r="F8" s="212"/>
      <c r="G8" s="212"/>
      <c r="H8" s="212"/>
      <c r="I8" s="212"/>
      <c r="J8" s="7"/>
      <c r="K8" s="7"/>
      <c r="L8" s="8"/>
      <c r="M8" s="8"/>
      <c r="N8" s="8"/>
      <c r="O8" s="8"/>
      <c r="P8" s="8"/>
    </row>
    <row r="9" spans="1:16" s="1" customFormat="1" ht="15.75" customHeight="1">
      <c r="K9" s="3"/>
      <c r="O9" s="9"/>
      <c r="P9" s="9"/>
    </row>
    <row r="10" spans="1:16" s="13" customFormat="1" ht="15" customHeight="1">
      <c r="A10" s="10"/>
      <c r="B10" s="234" t="s">
        <v>42</v>
      </c>
      <c r="C10" s="235"/>
      <c r="D10" s="235"/>
      <c r="E10" s="235"/>
      <c r="F10" s="235"/>
      <c r="G10" s="11"/>
      <c r="H10" s="12"/>
      <c r="I10" s="12"/>
      <c r="K10" s="14"/>
      <c r="N10" s="9"/>
      <c r="O10" s="9"/>
      <c r="P10" s="9"/>
    </row>
    <row r="11" spans="1:16" s="13" customFormat="1" ht="15" customHeight="1">
      <c r="A11" s="10"/>
      <c r="B11" s="238">
        <v>2008</v>
      </c>
      <c r="C11" s="238">
        <v>2009</v>
      </c>
      <c r="D11" s="238">
        <v>2010</v>
      </c>
      <c r="E11" s="238">
        <v>2011</v>
      </c>
      <c r="F11" s="238">
        <v>2012</v>
      </c>
      <c r="G11" s="15"/>
      <c r="H11" s="236" t="s">
        <v>115</v>
      </c>
      <c r="I11" s="237"/>
      <c r="K11" s="14"/>
      <c r="N11" s="9"/>
      <c r="O11" s="9"/>
      <c r="P11" s="9"/>
    </row>
    <row r="12" spans="1:16" s="16" customFormat="1" ht="11.25" customHeight="1">
      <c r="A12" s="13"/>
      <c r="B12" s="239"/>
      <c r="C12" s="239"/>
      <c r="D12" s="239"/>
      <c r="E12" s="239"/>
      <c r="F12" s="239"/>
      <c r="G12" s="15"/>
      <c r="H12" s="17" t="s">
        <v>2</v>
      </c>
      <c r="I12" s="18" t="s">
        <v>3</v>
      </c>
      <c r="N12" s="227"/>
      <c r="O12" s="227"/>
      <c r="P12" s="227"/>
    </row>
    <row r="13" spans="1:16" s="16" customFormat="1" ht="18.75" customHeight="1">
      <c r="A13" s="19" t="s">
        <v>33</v>
      </c>
      <c r="B13" s="20">
        <v>49237</v>
      </c>
      <c r="C13" s="20">
        <v>49651</v>
      </c>
      <c r="D13" s="20">
        <v>87525</v>
      </c>
      <c r="E13" s="20">
        <v>43352</v>
      </c>
      <c r="F13" s="20">
        <v>55717.432999999997</v>
      </c>
      <c r="G13" s="21"/>
      <c r="H13" s="22">
        <f>F13-E13</f>
        <v>12365.432999999997</v>
      </c>
      <c r="I13" s="23">
        <f>F13/E13-1</f>
        <v>0.28523327643476648</v>
      </c>
      <c r="L13" s="16">
        <v>55717.432999999997</v>
      </c>
      <c r="M13" s="63"/>
      <c r="N13" s="227"/>
      <c r="O13" s="227"/>
      <c r="P13" s="227"/>
    </row>
    <row r="14" spans="1:16" s="16" customFormat="1" ht="18.75" customHeight="1">
      <c r="A14" s="19" t="s">
        <v>34</v>
      </c>
      <c r="B14" s="20">
        <v>41871</v>
      </c>
      <c r="C14" s="20">
        <v>52600</v>
      </c>
      <c r="D14" s="20">
        <v>84600</v>
      </c>
      <c r="E14" s="20">
        <v>67737</v>
      </c>
      <c r="F14" s="20">
        <v>86014.6</v>
      </c>
      <c r="G14" s="21"/>
      <c r="H14" s="22">
        <f>F14-E14</f>
        <v>18277.600000000006</v>
      </c>
      <c r="I14" s="23">
        <f>F14/E14-1</f>
        <v>0.26983184965380813</v>
      </c>
      <c r="J14" s="25"/>
      <c r="K14" s="24"/>
      <c r="L14" s="16">
        <v>86014.6</v>
      </c>
      <c r="M14" s="63"/>
      <c r="N14" s="227"/>
      <c r="O14" s="227"/>
      <c r="P14" s="227"/>
    </row>
    <row r="15" spans="1:16" s="16" customFormat="1" ht="30.75" customHeight="1">
      <c r="A15" s="26" t="s">
        <v>35</v>
      </c>
      <c r="B15" s="27">
        <f>(B13/B14)*100</f>
        <v>117.59212820329105</v>
      </c>
      <c r="C15" s="27">
        <f>(C13/C14)*100</f>
        <v>94.393536121673009</v>
      </c>
      <c r="D15" s="27">
        <f>(D13/D14)*100</f>
        <v>103.45744680851064</v>
      </c>
      <c r="E15" s="28">
        <f>IF(E14=0,0,(E13/E14)*100)</f>
        <v>64.000472415371206</v>
      </c>
      <c r="F15" s="28">
        <f>IF(F14=0,0,(F13/F14)*100)</f>
        <v>64.776715813361903</v>
      </c>
      <c r="G15" s="29"/>
      <c r="H15" s="228">
        <f>F15-E15</f>
        <v>0.7762433979906973</v>
      </c>
      <c r="I15" s="229"/>
      <c r="J15" s="30"/>
      <c r="K15" s="30"/>
      <c r="L15" s="30"/>
      <c r="M15" s="30"/>
      <c r="N15" s="227"/>
      <c r="O15" s="227"/>
      <c r="P15" s="227"/>
    </row>
    <row r="16" spans="1:16" ht="36" customHeight="1">
      <c r="A16" s="55"/>
      <c r="B16" s="230"/>
      <c r="C16" s="230"/>
      <c r="D16" s="230"/>
      <c r="E16" s="230"/>
      <c r="F16" s="166"/>
      <c r="G16" s="32"/>
      <c r="H16" s="33"/>
      <c r="I16" s="33"/>
      <c r="J16" s="34"/>
      <c r="K16" s="35"/>
      <c r="L16" s="64"/>
      <c r="N16" s="227"/>
      <c r="O16" s="227"/>
      <c r="P16" s="227"/>
    </row>
    <row r="17" spans="1:35" ht="18" customHeight="1">
      <c r="A17" s="37"/>
      <c r="B17" s="38"/>
      <c r="C17" s="38"/>
      <c r="D17" s="38"/>
      <c r="E17" s="38"/>
      <c r="F17" s="38"/>
      <c r="G17" s="38"/>
      <c r="H17" s="33"/>
      <c r="I17" s="33"/>
      <c r="J17" s="39"/>
      <c r="N17" s="227"/>
      <c r="O17" s="227"/>
      <c r="P17" s="227"/>
    </row>
    <row r="18" spans="1:35" ht="18" customHeight="1">
      <c r="A18" s="40"/>
      <c r="B18" s="41"/>
      <c r="C18" s="42"/>
      <c r="D18" s="42"/>
      <c r="E18" s="41"/>
      <c r="F18" s="41"/>
      <c r="G18" s="41"/>
      <c r="H18" s="43"/>
      <c r="I18" s="43"/>
      <c r="N18" s="227"/>
      <c r="O18" s="227"/>
      <c r="P18" s="227"/>
    </row>
    <row r="19" spans="1:35" ht="18" customHeight="1"/>
    <row r="20" spans="1:35" ht="18" customHeight="1">
      <c r="N20" s="227"/>
      <c r="O20" s="227"/>
      <c r="P20" s="227"/>
    </row>
    <row r="21" spans="1:35" ht="18" customHeight="1">
      <c r="N21" s="227"/>
      <c r="O21" s="227"/>
      <c r="P21" s="227"/>
    </row>
    <row r="22" spans="1:35" ht="18" customHeight="1">
      <c r="E22" s="44"/>
      <c r="F22" s="44"/>
      <c r="G22" s="44"/>
      <c r="H22" s="44"/>
      <c r="I22" s="44"/>
      <c r="J22" s="44"/>
      <c r="K22" s="44"/>
      <c r="L22" s="44"/>
      <c r="M22" s="44"/>
      <c r="N22" s="227"/>
      <c r="O22" s="227"/>
      <c r="P22" s="227"/>
      <c r="AF22" s="231" t="s">
        <v>7</v>
      </c>
      <c r="AG22" s="224">
        <v>2000</v>
      </c>
      <c r="AH22" s="45" t="s">
        <v>8</v>
      </c>
      <c r="AI22" s="47">
        <v>10.4</v>
      </c>
    </row>
    <row r="23" spans="1:35" ht="18" customHeight="1">
      <c r="E23" s="44"/>
      <c r="F23" s="44"/>
      <c r="G23" s="44"/>
      <c r="H23" s="44"/>
      <c r="I23" s="44"/>
      <c r="J23" s="44"/>
      <c r="K23" s="44"/>
      <c r="L23" s="44"/>
      <c r="M23" s="44"/>
      <c r="N23" s="227"/>
      <c r="O23" s="227"/>
      <c r="P23" s="227"/>
      <c r="Q23" s="44"/>
      <c r="AF23" s="231"/>
      <c r="AG23" s="225"/>
      <c r="AH23" s="45" t="s">
        <v>9</v>
      </c>
      <c r="AI23" s="47">
        <v>9.8000000000000007</v>
      </c>
    </row>
    <row r="24" spans="1:35" ht="18" customHeight="1">
      <c r="E24" s="44"/>
      <c r="F24" s="44"/>
      <c r="G24" s="44"/>
      <c r="H24" s="44"/>
      <c r="I24" s="44"/>
      <c r="J24" s="44"/>
      <c r="K24" s="44"/>
      <c r="L24" s="44"/>
      <c r="M24" s="44"/>
      <c r="N24" s="227"/>
      <c r="O24" s="227"/>
      <c r="P24" s="227"/>
      <c r="Q24" s="44"/>
      <c r="AF24" s="231"/>
      <c r="AG24" s="225"/>
      <c r="AH24" s="45" t="s">
        <v>10</v>
      </c>
      <c r="AI24" s="47">
        <v>8.6999999999999993</v>
      </c>
    </row>
    <row r="25" spans="1:35" ht="18" customHeight="1">
      <c r="E25" s="44"/>
      <c r="F25" s="44"/>
      <c r="G25" s="44"/>
      <c r="H25" s="44"/>
      <c r="I25" s="44"/>
      <c r="J25" s="44"/>
      <c r="K25" s="44"/>
      <c r="L25" s="44"/>
      <c r="M25" s="44"/>
      <c r="N25" s="44"/>
      <c r="O25" s="44"/>
      <c r="P25" s="44"/>
      <c r="Q25" s="44"/>
      <c r="AF25" s="231"/>
      <c r="AG25" s="226"/>
      <c r="AH25" s="45" t="s">
        <v>11</v>
      </c>
      <c r="AI25" s="50">
        <v>9.15</v>
      </c>
    </row>
    <row r="26" spans="1:35" ht="18" customHeight="1">
      <c r="E26" s="44"/>
      <c r="F26" s="44"/>
      <c r="G26" s="44"/>
      <c r="H26" s="44"/>
      <c r="I26" s="44"/>
      <c r="J26" s="44"/>
      <c r="K26" s="44"/>
      <c r="L26" s="44"/>
      <c r="M26" s="44"/>
      <c r="N26" s="44"/>
      <c r="O26" s="44"/>
      <c r="P26" s="44"/>
      <c r="Q26" s="44"/>
      <c r="AF26" s="231"/>
      <c r="AG26" s="224">
        <v>2001</v>
      </c>
      <c r="AH26" s="45" t="s">
        <v>8</v>
      </c>
      <c r="AI26" s="47">
        <v>10.4</v>
      </c>
    </row>
    <row r="27" spans="1:35" ht="18" customHeight="1">
      <c r="N27" s="44"/>
      <c r="O27" s="44"/>
      <c r="P27" s="44"/>
      <c r="Q27" s="44"/>
      <c r="AF27" s="231"/>
      <c r="AG27" s="225"/>
      <c r="AH27" s="45" t="s">
        <v>9</v>
      </c>
      <c r="AI27" s="50">
        <v>10</v>
      </c>
    </row>
    <row r="28" spans="1:35" ht="18" customHeight="1">
      <c r="N28" s="44"/>
      <c r="O28" s="44"/>
      <c r="P28" s="44"/>
      <c r="Q28" s="44"/>
      <c r="AF28" s="231"/>
      <c r="AG28" s="225"/>
      <c r="AH28" s="45" t="s">
        <v>10</v>
      </c>
      <c r="AI28" s="47">
        <v>10.7</v>
      </c>
    </row>
    <row r="29" spans="1:35" ht="18" customHeight="1">
      <c r="AF29" s="231"/>
      <c r="AG29" s="226"/>
      <c r="AH29" s="45" t="s">
        <v>11</v>
      </c>
      <c r="AI29" s="47">
        <v>9.3000000000000007</v>
      </c>
    </row>
    <row r="30" spans="1:35" ht="33" customHeight="1">
      <c r="AF30" s="231"/>
      <c r="AG30" s="46">
        <v>2002</v>
      </c>
      <c r="AH30" s="45" t="s">
        <v>8</v>
      </c>
      <c r="AI30" s="47">
        <v>10.199999999999999</v>
      </c>
    </row>
    <row r="31" spans="1:35" ht="33" customHeight="1">
      <c r="AF31" s="231"/>
      <c r="AG31" s="49"/>
      <c r="AH31" s="45" t="s">
        <v>11</v>
      </c>
      <c r="AI31" s="47">
        <v>13.5</v>
      </c>
    </row>
    <row r="32" spans="1:35" ht="38.25" customHeight="1"/>
    <row r="33" spans="2:2" ht="38.25" customHeight="1"/>
    <row r="34" spans="2:2" ht="38.25" customHeight="1">
      <c r="B34" s="51"/>
    </row>
    <row r="35" spans="2:2" ht="48.75" customHeight="1"/>
    <row r="36" spans="2:2" ht="23.25" customHeight="1"/>
    <row r="37" spans="2:2" ht="23.25" customHeight="1"/>
    <row r="39" spans="2:2" ht="8.25" customHeight="1"/>
    <row r="40" spans="2:2" hidden="1"/>
    <row r="41" spans="2:2" hidden="1"/>
    <row r="42" spans="2:2" hidden="1"/>
    <row r="43" spans="2:2" hidden="1"/>
    <row r="44" spans="2:2" hidden="1"/>
    <row r="52" spans="1:1">
      <c r="A52" s="52"/>
    </row>
  </sheetData>
  <autoFilter ref="B21:B31"/>
  <mergeCells count="18">
    <mergeCell ref="E4:I4"/>
    <mergeCell ref="A8:I8"/>
    <mergeCell ref="B10:F10"/>
    <mergeCell ref="B11:B12"/>
    <mergeCell ref="C11:C12"/>
    <mergeCell ref="D11:D12"/>
    <mergeCell ref="E11:E12"/>
    <mergeCell ref="F11:F12"/>
    <mergeCell ref="H11:I11"/>
    <mergeCell ref="A7:J7"/>
    <mergeCell ref="AG22:AG25"/>
    <mergeCell ref="AG26:AG29"/>
    <mergeCell ref="N12:P15"/>
    <mergeCell ref="H15:I15"/>
    <mergeCell ref="B16:E16"/>
    <mergeCell ref="N16:P18"/>
    <mergeCell ref="N20:P24"/>
    <mergeCell ref="AF22:AF31"/>
  </mergeCells>
  <printOptions horizontalCentered="1"/>
  <pageMargins left="0.78740157480314965" right="0.78740157480314965" top="0.39370078740157483" bottom="0.39370078740157483" header="0" footer="0"/>
  <pageSetup scale="8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6"/>
  <sheetViews>
    <sheetView showGridLines="0" view="pageBreakPreview" topLeftCell="A8" zoomScale="96" zoomScaleNormal="100" zoomScaleSheetLayoutView="96" workbookViewId="0">
      <selection activeCell="K16" sqref="K16"/>
    </sheetView>
  </sheetViews>
  <sheetFormatPr baseColWidth="10" defaultRowHeight="12.75"/>
  <cols>
    <col min="1" max="1" width="25.85546875" style="36" customWidth="1"/>
    <col min="2" max="6" width="10.140625" style="36" customWidth="1"/>
    <col min="7" max="7" width="3.28515625" style="36" customWidth="1"/>
    <col min="8" max="8" width="9.28515625" style="36" customWidth="1"/>
    <col min="9" max="9" width="11.7109375" style="36" customWidth="1"/>
    <col min="10" max="10" width="4" style="36" customWidth="1"/>
    <col min="11" max="13" width="13" style="36" customWidth="1"/>
    <col min="14" max="14" width="10.28515625" style="36" customWidth="1"/>
    <col min="15" max="16384" width="11.42578125" style="36"/>
  </cols>
  <sheetData>
    <row r="1" spans="1:14" s="1" customFormat="1" ht="21" customHeight="1">
      <c r="C1" s="2"/>
      <c r="D1" s="2"/>
      <c r="E1" s="2"/>
      <c r="F1" s="2"/>
      <c r="G1" s="2"/>
      <c r="H1" s="2"/>
      <c r="I1" s="2"/>
      <c r="J1" s="3"/>
    </row>
    <row r="2" spans="1:14" s="1" customFormat="1" ht="21" customHeight="1">
      <c r="C2" s="2"/>
      <c r="D2" s="2"/>
      <c r="E2" s="2"/>
      <c r="F2" s="2"/>
      <c r="G2" s="2"/>
      <c r="H2" s="2"/>
      <c r="I2" s="2"/>
      <c r="J2" s="3"/>
    </row>
    <row r="3" spans="1:14" s="1" customFormat="1" ht="21" customHeight="1">
      <c r="C3" s="2"/>
      <c r="D3" s="2"/>
      <c r="E3" s="2"/>
      <c r="F3" s="2"/>
      <c r="G3" s="2"/>
      <c r="H3" s="2"/>
      <c r="I3" s="2"/>
      <c r="J3" s="3"/>
    </row>
    <row r="4" spans="1:14" s="1" customFormat="1" ht="21" customHeight="1">
      <c r="C4" s="2"/>
      <c r="D4" s="2"/>
      <c r="E4" s="232"/>
      <c r="F4" s="232"/>
      <c r="G4" s="232"/>
      <c r="H4" s="232"/>
      <c r="I4" s="232"/>
      <c r="J4" s="3"/>
    </row>
    <row r="5" spans="1:14" s="1" customFormat="1" ht="15.75" customHeight="1">
      <c r="C5" s="2"/>
      <c r="D5" s="2"/>
      <c r="E5" s="2"/>
      <c r="F5" s="2"/>
      <c r="G5" s="2"/>
      <c r="H5" s="2"/>
      <c r="I5" s="2"/>
      <c r="J5" s="3"/>
    </row>
    <row r="6" spans="1:14" s="1" customFormat="1" ht="15.75" customHeight="1">
      <c r="A6" s="6" t="s">
        <v>51</v>
      </c>
      <c r="C6" s="2"/>
      <c r="D6" s="2"/>
      <c r="E6" s="2"/>
      <c r="F6" s="2"/>
      <c r="G6" s="2"/>
      <c r="H6" s="2"/>
      <c r="I6" s="2"/>
      <c r="J6" s="3"/>
    </row>
    <row r="7" spans="1:14" s="1" customFormat="1" ht="21.95" customHeight="1">
      <c r="A7" s="233" t="s">
        <v>36</v>
      </c>
      <c r="B7" s="233"/>
      <c r="C7" s="233"/>
      <c r="D7" s="233"/>
      <c r="E7" s="233"/>
      <c r="F7" s="233"/>
      <c r="G7" s="233"/>
      <c r="H7" s="233"/>
      <c r="I7" s="233"/>
      <c r="J7" s="180"/>
      <c r="K7" s="8"/>
      <c r="L7" s="8"/>
      <c r="M7" s="8"/>
      <c r="N7" s="8"/>
    </row>
    <row r="8" spans="1:14" s="1" customFormat="1" ht="21.75" customHeight="1">
      <c r="A8" s="233" t="s">
        <v>1</v>
      </c>
      <c r="B8" s="233"/>
      <c r="C8" s="233"/>
      <c r="D8" s="233"/>
      <c r="E8" s="233"/>
      <c r="F8" s="233"/>
      <c r="G8" s="233"/>
      <c r="H8" s="233"/>
      <c r="I8" s="233"/>
      <c r="J8" s="180"/>
      <c r="K8" s="8"/>
      <c r="L8" s="8"/>
      <c r="M8" s="8"/>
      <c r="N8" s="8"/>
    </row>
    <row r="9" spans="1:14" s="1" customFormat="1" ht="15.75" customHeight="1">
      <c r="J9" s="3"/>
      <c r="M9" s="177"/>
      <c r="N9" s="177"/>
    </row>
    <row r="10" spans="1:14" s="13" customFormat="1" ht="15" customHeight="1">
      <c r="A10" s="10"/>
      <c r="B10" s="234" t="s">
        <v>42</v>
      </c>
      <c r="C10" s="235"/>
      <c r="D10" s="235"/>
      <c r="E10" s="235"/>
      <c r="F10" s="235"/>
      <c r="G10" s="11"/>
      <c r="H10" s="12"/>
      <c r="I10" s="12"/>
      <c r="J10" s="14" t="s">
        <v>37</v>
      </c>
      <c r="L10" s="177"/>
      <c r="M10" s="177"/>
      <c r="N10" s="177"/>
    </row>
    <row r="11" spans="1:14" s="13" customFormat="1" ht="15" customHeight="1">
      <c r="A11" s="10"/>
      <c r="B11" s="238">
        <v>2008</v>
      </c>
      <c r="C11" s="238">
        <v>2009</v>
      </c>
      <c r="D11" s="238">
        <v>2010</v>
      </c>
      <c r="E11" s="238">
        <v>2011</v>
      </c>
      <c r="F11" s="238">
        <v>2012</v>
      </c>
      <c r="G11" s="15"/>
      <c r="H11" s="236" t="s">
        <v>115</v>
      </c>
      <c r="I11" s="237"/>
      <c r="J11" s="14"/>
      <c r="L11" s="177"/>
      <c r="M11" s="177"/>
      <c r="N11" s="177"/>
    </row>
    <row r="12" spans="1:14" s="16" customFormat="1" ht="11.25" customHeight="1">
      <c r="A12" s="13"/>
      <c r="B12" s="239"/>
      <c r="C12" s="239"/>
      <c r="D12" s="239"/>
      <c r="E12" s="239"/>
      <c r="F12" s="239"/>
      <c r="G12" s="15"/>
      <c r="H12" s="17" t="s">
        <v>2</v>
      </c>
      <c r="I12" s="18" t="s">
        <v>3</v>
      </c>
      <c r="L12" s="227"/>
      <c r="M12" s="227"/>
      <c r="N12" s="227"/>
    </row>
    <row r="13" spans="1:14" s="16" customFormat="1" ht="18.75" customHeight="1">
      <c r="A13" s="19" t="s">
        <v>38</v>
      </c>
      <c r="B13" s="20">
        <v>490288</v>
      </c>
      <c r="C13" s="20">
        <v>531486</v>
      </c>
      <c r="D13" s="20">
        <v>518241</v>
      </c>
      <c r="E13" s="20">
        <v>560225</v>
      </c>
      <c r="F13" s="20">
        <v>621909.5</v>
      </c>
      <c r="G13" s="21"/>
      <c r="H13" s="22">
        <f>F13-E13</f>
        <v>61684.5</v>
      </c>
      <c r="I13" s="23">
        <f>F13/E13-1</f>
        <v>0.11010665357668792</v>
      </c>
      <c r="L13" s="227"/>
      <c r="M13" s="227"/>
      <c r="N13" s="227"/>
    </row>
    <row r="14" spans="1:14" s="16" customFormat="1" ht="18.75" customHeight="1">
      <c r="A14" s="19" t="s">
        <v>39</v>
      </c>
      <c r="B14" s="20">
        <v>491777</v>
      </c>
      <c r="C14" s="20">
        <v>575170</v>
      </c>
      <c r="D14" s="20">
        <v>599924</v>
      </c>
      <c r="E14" s="20">
        <v>614651</v>
      </c>
      <c r="F14" s="20">
        <v>720679.2</v>
      </c>
      <c r="G14" s="21"/>
      <c r="H14" s="22">
        <f>F14-E14</f>
        <v>106028.19999999995</v>
      </c>
      <c r="I14" s="23">
        <f>F14/E14-1</f>
        <v>0.17250146831291246</v>
      </c>
      <c r="J14" s="60"/>
      <c r="L14" s="227"/>
      <c r="M14" s="227"/>
      <c r="N14" s="227"/>
    </row>
    <row r="15" spans="1:14" s="16" customFormat="1" ht="30.75" customHeight="1">
      <c r="A15" s="26" t="s">
        <v>40</v>
      </c>
      <c r="B15" s="27">
        <f>(B13/B14)*100</f>
        <v>99.697220488148091</v>
      </c>
      <c r="C15" s="27">
        <f>(C13/C14)*100</f>
        <v>92.405028078655008</v>
      </c>
      <c r="D15" s="27">
        <f>(D13/D14)*100</f>
        <v>86.384442029323722</v>
      </c>
      <c r="E15" s="28">
        <f>IF(E14=0,0,(E13/E14)*100)</f>
        <v>91.145218994193456</v>
      </c>
      <c r="F15" s="28">
        <f>IF(F14=0,0,(F13/F14)*100)</f>
        <v>86.29491457502867</v>
      </c>
      <c r="G15" s="29"/>
      <c r="H15" s="228">
        <f>F15-E15</f>
        <v>-4.8503044191647859</v>
      </c>
      <c r="I15" s="229"/>
      <c r="J15" s="30"/>
      <c r="L15" s="227"/>
      <c r="M15" s="227"/>
      <c r="N15" s="227"/>
    </row>
    <row r="16" spans="1:14" ht="36" customHeight="1">
      <c r="A16" s="55"/>
      <c r="B16" s="230"/>
      <c r="C16" s="230"/>
      <c r="D16" s="230"/>
      <c r="E16" s="230"/>
      <c r="F16" s="178"/>
      <c r="G16" s="178"/>
      <c r="H16" s="33"/>
      <c r="I16" s="33"/>
      <c r="L16" s="227"/>
      <c r="M16" s="227"/>
      <c r="N16" s="227"/>
    </row>
    <row r="17" spans="1:33" ht="18" customHeight="1">
      <c r="A17" s="37"/>
      <c r="B17" s="38"/>
      <c r="C17" s="38"/>
      <c r="D17" s="38"/>
      <c r="E17" s="38"/>
      <c r="F17" s="178"/>
      <c r="G17" s="38"/>
      <c r="H17" s="33"/>
      <c r="I17" s="33"/>
      <c r="L17" s="227"/>
      <c r="M17" s="227"/>
      <c r="N17" s="227"/>
    </row>
    <row r="18" spans="1:33" ht="18" customHeight="1">
      <c r="A18" s="40"/>
      <c r="B18" s="41"/>
      <c r="C18" s="42"/>
      <c r="D18" s="42"/>
      <c r="E18" s="41"/>
      <c r="F18" s="41"/>
      <c r="G18" s="41"/>
      <c r="H18" s="43"/>
      <c r="I18" s="43"/>
      <c r="L18" s="227"/>
      <c r="M18" s="227"/>
      <c r="N18" s="227"/>
    </row>
    <row r="19" spans="1:33" ht="18" customHeight="1"/>
    <row r="20" spans="1:33" ht="18" customHeight="1">
      <c r="L20" s="227"/>
      <c r="M20" s="227"/>
      <c r="N20" s="227"/>
    </row>
    <row r="21" spans="1:33" ht="18" customHeight="1">
      <c r="L21" s="227"/>
      <c r="M21" s="227"/>
      <c r="N21" s="227"/>
    </row>
    <row r="22" spans="1:33" ht="18" customHeight="1">
      <c r="E22" s="44"/>
      <c r="F22" s="44"/>
      <c r="G22" s="44"/>
      <c r="H22" s="44"/>
      <c r="I22" s="44"/>
      <c r="J22" s="44"/>
      <c r="K22" s="44"/>
      <c r="L22" s="227"/>
      <c r="M22" s="227"/>
      <c r="N22" s="227"/>
      <c r="AD22" s="231" t="s">
        <v>7</v>
      </c>
      <c r="AE22" s="224">
        <v>2000</v>
      </c>
      <c r="AF22" s="179" t="s">
        <v>8</v>
      </c>
      <c r="AG22" s="47">
        <v>10.4</v>
      </c>
    </row>
    <row r="23" spans="1:33" ht="18" customHeight="1">
      <c r="E23" s="44"/>
      <c r="F23" s="44"/>
      <c r="G23" s="44"/>
      <c r="H23" s="44"/>
      <c r="I23" s="44"/>
      <c r="J23" s="44"/>
      <c r="K23" s="44"/>
      <c r="L23" s="227"/>
      <c r="M23" s="227"/>
      <c r="N23" s="227"/>
      <c r="O23" s="44"/>
      <c r="AD23" s="231"/>
      <c r="AE23" s="225"/>
      <c r="AF23" s="179" t="s">
        <v>9</v>
      </c>
      <c r="AG23" s="47">
        <v>9.8000000000000007</v>
      </c>
    </row>
    <row r="24" spans="1:33" ht="18" customHeight="1">
      <c r="E24" s="44"/>
      <c r="F24" s="44"/>
      <c r="G24" s="44"/>
      <c r="H24" s="44"/>
      <c r="I24" s="44"/>
      <c r="J24" s="44"/>
      <c r="K24" s="44"/>
      <c r="L24" s="227"/>
      <c r="M24" s="227"/>
      <c r="N24" s="227"/>
      <c r="O24" s="44"/>
      <c r="AD24" s="231"/>
      <c r="AE24" s="225"/>
      <c r="AF24" s="179" t="s">
        <v>10</v>
      </c>
      <c r="AG24" s="47">
        <v>8.6999999999999993</v>
      </c>
    </row>
    <row r="25" spans="1:33" ht="18" customHeight="1">
      <c r="E25" s="44"/>
      <c r="F25" s="44"/>
      <c r="G25" s="44"/>
      <c r="H25" s="44"/>
      <c r="I25" s="44"/>
      <c r="J25" s="44"/>
      <c r="K25" s="44"/>
      <c r="L25" s="44"/>
      <c r="M25" s="44"/>
      <c r="N25" s="44"/>
      <c r="O25" s="44"/>
      <c r="AD25" s="231"/>
      <c r="AE25" s="226"/>
      <c r="AF25" s="179" t="s">
        <v>11</v>
      </c>
      <c r="AG25" s="50">
        <v>9.15</v>
      </c>
    </row>
    <row r="26" spans="1:33" ht="18" customHeight="1">
      <c r="E26" s="44"/>
      <c r="F26" s="44"/>
      <c r="G26" s="44"/>
      <c r="H26" s="44"/>
      <c r="I26" s="44"/>
      <c r="J26" s="44"/>
      <c r="K26" s="44"/>
      <c r="L26" s="44"/>
      <c r="M26" s="44"/>
      <c r="N26" s="44"/>
      <c r="O26" s="44"/>
      <c r="AD26" s="231"/>
      <c r="AE26" s="224">
        <v>2001</v>
      </c>
      <c r="AF26" s="179" t="s">
        <v>8</v>
      </c>
      <c r="AG26" s="47">
        <v>10.4</v>
      </c>
    </row>
    <row r="27" spans="1:33" ht="18" customHeight="1">
      <c r="L27" s="44"/>
      <c r="M27" s="44"/>
      <c r="N27" s="44"/>
      <c r="O27" s="44"/>
      <c r="AD27" s="231"/>
      <c r="AE27" s="225"/>
      <c r="AF27" s="179" t="s">
        <v>9</v>
      </c>
      <c r="AG27" s="50">
        <v>10</v>
      </c>
    </row>
    <row r="28" spans="1:33" ht="18" customHeight="1">
      <c r="L28" s="44"/>
      <c r="M28" s="44"/>
      <c r="N28" s="44"/>
      <c r="O28" s="44"/>
      <c r="AD28" s="231"/>
      <c r="AE28" s="225"/>
      <c r="AF28" s="179" t="s">
        <v>10</v>
      </c>
      <c r="AG28" s="47">
        <v>10.7</v>
      </c>
    </row>
    <row r="29" spans="1:33" ht="18" customHeight="1">
      <c r="L29" s="187"/>
      <c r="AD29" s="231"/>
      <c r="AE29" s="226"/>
      <c r="AF29" s="179" t="s">
        <v>11</v>
      </c>
      <c r="AG29" s="47">
        <v>9.3000000000000007</v>
      </c>
    </row>
    <row r="30" spans="1:33" ht="33" customHeight="1">
      <c r="AD30" s="231"/>
      <c r="AE30" s="174">
        <v>2002</v>
      </c>
      <c r="AF30" s="179" t="s">
        <v>8</v>
      </c>
      <c r="AG30" s="47">
        <v>10.199999999999999</v>
      </c>
    </row>
    <row r="31" spans="1:33" ht="33" customHeight="1">
      <c r="AD31" s="231"/>
      <c r="AE31" s="175"/>
      <c r="AF31" s="179"/>
      <c r="AG31" s="47"/>
    </row>
    <row r="32" spans="1:33" ht="33" customHeight="1">
      <c r="AD32" s="231"/>
      <c r="AE32" s="175"/>
      <c r="AF32" s="179"/>
      <c r="AG32" s="47"/>
    </row>
    <row r="33" spans="2:33" ht="33" customHeight="1">
      <c r="AD33" s="231"/>
      <c r="AE33" s="175"/>
      <c r="AF33" s="179"/>
      <c r="AG33" s="47"/>
    </row>
    <row r="34" spans="2:33" ht="29.25" customHeight="1">
      <c r="AD34" s="231"/>
      <c r="AE34" s="175"/>
      <c r="AF34" s="179"/>
      <c r="AG34" s="47"/>
    </row>
    <row r="35" spans="2:33" ht="33" customHeight="1">
      <c r="AD35" s="231"/>
      <c r="AE35" s="175"/>
      <c r="AF35" s="179"/>
      <c r="AG35" s="47"/>
    </row>
    <row r="36" spans="2:33" ht="33" customHeight="1">
      <c r="B36" s="51"/>
      <c r="AD36" s="231"/>
      <c r="AE36" s="175"/>
      <c r="AF36" s="179"/>
      <c r="AG36" s="47"/>
    </row>
    <row r="37" spans="2:33" ht="33" customHeight="1">
      <c r="AD37" s="231"/>
      <c r="AE37" s="176"/>
      <c r="AF37" s="179" t="s">
        <v>11</v>
      </c>
      <c r="AG37" s="47">
        <v>13.5</v>
      </c>
    </row>
    <row r="38" spans="2:33" ht="33" customHeight="1">
      <c r="AD38" s="65"/>
      <c r="AE38" s="65"/>
      <c r="AF38" s="65"/>
      <c r="AG38" s="66"/>
    </row>
    <row r="39" spans="2:33" ht="38.25" customHeight="1"/>
    <row r="40" spans="2:33" ht="23.25" customHeight="1"/>
    <row r="41" spans="2:33" ht="23.25" customHeight="1"/>
    <row r="43" spans="2:33" ht="8.25" customHeight="1"/>
    <row r="44" spans="2:33" hidden="1"/>
    <row r="45" spans="2:33" hidden="1"/>
    <row r="46" spans="2:33" hidden="1"/>
    <row r="47" spans="2:33" hidden="1"/>
    <row r="48" spans="2:33" hidden="1"/>
    <row r="56" spans="1:1">
      <c r="A56" s="52"/>
    </row>
  </sheetData>
  <mergeCells count="18">
    <mergeCell ref="E4:I4"/>
    <mergeCell ref="A7:I7"/>
    <mergeCell ref="A8:I8"/>
    <mergeCell ref="B10:F10"/>
    <mergeCell ref="B11:B12"/>
    <mergeCell ref="C11:C12"/>
    <mergeCell ref="D11:D12"/>
    <mergeCell ref="E11:E12"/>
    <mergeCell ref="F11:F12"/>
    <mergeCell ref="H11:I11"/>
    <mergeCell ref="AE22:AE25"/>
    <mergeCell ref="AE26:AE29"/>
    <mergeCell ref="L12:N15"/>
    <mergeCell ref="H15:I15"/>
    <mergeCell ref="B16:E16"/>
    <mergeCell ref="L16:N18"/>
    <mergeCell ref="L20:N24"/>
    <mergeCell ref="AD22:AD37"/>
  </mergeCells>
  <conditionalFormatting sqref="H13:H15 I13:I14">
    <cfRule type="cellIs" dxfId="0" priority="1" stopIfTrue="1" operator="lessThan">
      <formula>0</formula>
    </cfRule>
  </conditionalFormatting>
  <printOptions horizontalCentered="1"/>
  <pageMargins left="0.78740157480314965" right="0.78740157480314965" top="0.39370078740157483" bottom="0.39370078740157483" header="0" footer="0"/>
  <pageSetup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view="pageBreakPreview" zoomScale="106" zoomScaleNormal="100" zoomScaleSheetLayoutView="106" workbookViewId="0">
      <selection activeCell="A8" sqref="A8:G8"/>
    </sheetView>
  </sheetViews>
  <sheetFormatPr baseColWidth="10" defaultRowHeight="12.75"/>
  <cols>
    <col min="1" max="1" width="18.28515625" style="90" customWidth="1"/>
    <col min="2" max="10" width="8.7109375" style="90" customWidth="1"/>
    <col min="11" max="16" width="13" style="90" customWidth="1"/>
    <col min="17" max="17" width="10.28515625" style="90" customWidth="1"/>
    <col min="18" max="252" width="11.42578125" style="90"/>
    <col min="253" max="253" width="18.28515625" style="90" customWidth="1"/>
    <col min="254" max="258" width="10.140625" style="90" customWidth="1"/>
    <col min="259" max="259" width="2.5703125" style="90" customWidth="1"/>
    <col min="260" max="260" width="1.5703125" style="90" customWidth="1"/>
    <col min="261" max="262" width="12" style="90" customWidth="1"/>
    <col min="263" max="268" width="13" style="90" customWidth="1"/>
    <col min="269" max="269" width="10.28515625" style="90" customWidth="1"/>
    <col min="270" max="508" width="11.42578125" style="90"/>
    <col min="509" max="509" width="18.28515625" style="90" customWidth="1"/>
    <col min="510" max="514" width="10.140625" style="90" customWidth="1"/>
    <col min="515" max="515" width="2.5703125" style="90" customWidth="1"/>
    <col min="516" max="516" width="1.5703125" style="90" customWidth="1"/>
    <col min="517" max="518" width="12" style="90" customWidth="1"/>
    <col min="519" max="524" width="13" style="90" customWidth="1"/>
    <col min="525" max="525" width="10.28515625" style="90" customWidth="1"/>
    <col min="526" max="764" width="11.42578125" style="90"/>
    <col min="765" max="765" width="18.28515625" style="90" customWidth="1"/>
    <col min="766" max="770" width="10.140625" style="90" customWidth="1"/>
    <col min="771" max="771" width="2.5703125" style="90" customWidth="1"/>
    <col min="772" max="772" width="1.5703125" style="90" customWidth="1"/>
    <col min="773" max="774" width="12" style="90" customWidth="1"/>
    <col min="775" max="780" width="13" style="90" customWidth="1"/>
    <col min="781" max="781" width="10.28515625" style="90" customWidth="1"/>
    <col min="782" max="1020" width="11.42578125" style="90"/>
    <col min="1021" max="1021" width="18.28515625" style="90" customWidth="1"/>
    <col min="1022" max="1026" width="10.140625" style="90" customWidth="1"/>
    <col min="1027" max="1027" width="2.5703125" style="90" customWidth="1"/>
    <col min="1028" max="1028" width="1.5703125" style="90" customWidth="1"/>
    <col min="1029" max="1030" width="12" style="90" customWidth="1"/>
    <col min="1031" max="1036" width="13" style="90" customWidth="1"/>
    <col min="1037" max="1037" width="10.28515625" style="90" customWidth="1"/>
    <col min="1038" max="1276" width="11.42578125" style="90"/>
    <col min="1277" max="1277" width="18.28515625" style="90" customWidth="1"/>
    <col min="1278" max="1282" width="10.140625" style="90" customWidth="1"/>
    <col min="1283" max="1283" width="2.5703125" style="90" customWidth="1"/>
    <col min="1284" max="1284" width="1.5703125" style="90" customWidth="1"/>
    <col min="1285" max="1286" width="12" style="90" customWidth="1"/>
    <col min="1287" max="1292" width="13" style="90" customWidth="1"/>
    <col min="1293" max="1293" width="10.28515625" style="90" customWidth="1"/>
    <col min="1294" max="1532" width="11.42578125" style="90"/>
    <col min="1533" max="1533" width="18.28515625" style="90" customWidth="1"/>
    <col min="1534" max="1538" width="10.140625" style="90" customWidth="1"/>
    <col min="1539" max="1539" width="2.5703125" style="90" customWidth="1"/>
    <col min="1540" max="1540" width="1.5703125" style="90" customWidth="1"/>
    <col min="1541" max="1542" width="12" style="90" customWidth="1"/>
    <col min="1543" max="1548" width="13" style="90" customWidth="1"/>
    <col min="1549" max="1549" width="10.28515625" style="90" customWidth="1"/>
    <col min="1550" max="1788" width="11.42578125" style="90"/>
    <col min="1789" max="1789" width="18.28515625" style="90" customWidth="1"/>
    <col min="1790" max="1794" width="10.140625" style="90" customWidth="1"/>
    <col min="1795" max="1795" width="2.5703125" style="90" customWidth="1"/>
    <col min="1796" max="1796" width="1.5703125" style="90" customWidth="1"/>
    <col min="1797" max="1798" width="12" style="90" customWidth="1"/>
    <col min="1799" max="1804" width="13" style="90" customWidth="1"/>
    <col min="1805" max="1805" width="10.28515625" style="90" customWidth="1"/>
    <col min="1806" max="2044" width="11.42578125" style="90"/>
    <col min="2045" max="2045" width="18.28515625" style="90" customWidth="1"/>
    <col min="2046" max="2050" width="10.140625" style="90" customWidth="1"/>
    <col min="2051" max="2051" width="2.5703125" style="90" customWidth="1"/>
    <col min="2052" max="2052" width="1.5703125" style="90" customWidth="1"/>
    <col min="2053" max="2054" width="12" style="90" customWidth="1"/>
    <col min="2055" max="2060" width="13" style="90" customWidth="1"/>
    <col min="2061" max="2061" width="10.28515625" style="90" customWidth="1"/>
    <col min="2062" max="2300" width="11.42578125" style="90"/>
    <col min="2301" max="2301" width="18.28515625" style="90" customWidth="1"/>
    <col min="2302" max="2306" width="10.140625" style="90" customWidth="1"/>
    <col min="2307" max="2307" width="2.5703125" style="90" customWidth="1"/>
    <col min="2308" max="2308" width="1.5703125" style="90" customWidth="1"/>
    <col min="2309" max="2310" width="12" style="90" customWidth="1"/>
    <col min="2311" max="2316" width="13" style="90" customWidth="1"/>
    <col min="2317" max="2317" width="10.28515625" style="90" customWidth="1"/>
    <col min="2318" max="2556" width="11.42578125" style="90"/>
    <col min="2557" max="2557" width="18.28515625" style="90" customWidth="1"/>
    <col min="2558" max="2562" width="10.140625" style="90" customWidth="1"/>
    <col min="2563" max="2563" width="2.5703125" style="90" customWidth="1"/>
    <col min="2564" max="2564" width="1.5703125" style="90" customWidth="1"/>
    <col min="2565" max="2566" width="12" style="90" customWidth="1"/>
    <col min="2567" max="2572" width="13" style="90" customWidth="1"/>
    <col min="2573" max="2573" width="10.28515625" style="90" customWidth="1"/>
    <col min="2574" max="2812" width="11.42578125" style="90"/>
    <col min="2813" max="2813" width="18.28515625" style="90" customWidth="1"/>
    <col min="2814" max="2818" width="10.140625" style="90" customWidth="1"/>
    <col min="2819" max="2819" width="2.5703125" style="90" customWidth="1"/>
    <col min="2820" max="2820" width="1.5703125" style="90" customWidth="1"/>
    <col min="2821" max="2822" width="12" style="90" customWidth="1"/>
    <col min="2823" max="2828" width="13" style="90" customWidth="1"/>
    <col min="2829" max="2829" width="10.28515625" style="90" customWidth="1"/>
    <col min="2830" max="3068" width="11.42578125" style="90"/>
    <col min="3069" max="3069" width="18.28515625" style="90" customWidth="1"/>
    <col min="3070" max="3074" width="10.140625" style="90" customWidth="1"/>
    <col min="3075" max="3075" width="2.5703125" style="90" customWidth="1"/>
    <col min="3076" max="3076" width="1.5703125" style="90" customWidth="1"/>
    <col min="3077" max="3078" width="12" style="90" customWidth="1"/>
    <col min="3079" max="3084" width="13" style="90" customWidth="1"/>
    <col min="3085" max="3085" width="10.28515625" style="90" customWidth="1"/>
    <col min="3086" max="3324" width="11.42578125" style="90"/>
    <col min="3325" max="3325" width="18.28515625" style="90" customWidth="1"/>
    <col min="3326" max="3330" width="10.140625" style="90" customWidth="1"/>
    <col min="3331" max="3331" width="2.5703125" style="90" customWidth="1"/>
    <col min="3332" max="3332" width="1.5703125" style="90" customWidth="1"/>
    <col min="3333" max="3334" width="12" style="90" customWidth="1"/>
    <col min="3335" max="3340" width="13" style="90" customWidth="1"/>
    <col min="3341" max="3341" width="10.28515625" style="90" customWidth="1"/>
    <col min="3342" max="3580" width="11.42578125" style="90"/>
    <col min="3581" max="3581" width="18.28515625" style="90" customWidth="1"/>
    <col min="3582" max="3586" width="10.140625" style="90" customWidth="1"/>
    <col min="3587" max="3587" width="2.5703125" style="90" customWidth="1"/>
    <col min="3588" max="3588" width="1.5703125" style="90" customWidth="1"/>
    <col min="3589" max="3590" width="12" style="90" customWidth="1"/>
    <col min="3591" max="3596" width="13" style="90" customWidth="1"/>
    <col min="3597" max="3597" width="10.28515625" style="90" customWidth="1"/>
    <col min="3598" max="3836" width="11.42578125" style="90"/>
    <col min="3837" max="3837" width="18.28515625" style="90" customWidth="1"/>
    <col min="3838" max="3842" width="10.140625" style="90" customWidth="1"/>
    <col min="3843" max="3843" width="2.5703125" style="90" customWidth="1"/>
    <col min="3844" max="3844" width="1.5703125" style="90" customWidth="1"/>
    <col min="3845" max="3846" width="12" style="90" customWidth="1"/>
    <col min="3847" max="3852" width="13" style="90" customWidth="1"/>
    <col min="3853" max="3853" width="10.28515625" style="90" customWidth="1"/>
    <col min="3854" max="4092" width="11.42578125" style="90"/>
    <col min="4093" max="4093" width="18.28515625" style="90" customWidth="1"/>
    <col min="4094" max="4098" width="10.140625" style="90" customWidth="1"/>
    <col min="4099" max="4099" width="2.5703125" style="90" customWidth="1"/>
    <col min="4100" max="4100" width="1.5703125" style="90" customWidth="1"/>
    <col min="4101" max="4102" width="12" style="90" customWidth="1"/>
    <col min="4103" max="4108" width="13" style="90" customWidth="1"/>
    <col min="4109" max="4109" width="10.28515625" style="90" customWidth="1"/>
    <col min="4110" max="4348" width="11.42578125" style="90"/>
    <col min="4349" max="4349" width="18.28515625" style="90" customWidth="1"/>
    <col min="4350" max="4354" width="10.140625" style="90" customWidth="1"/>
    <col min="4355" max="4355" width="2.5703125" style="90" customWidth="1"/>
    <col min="4356" max="4356" width="1.5703125" style="90" customWidth="1"/>
    <col min="4357" max="4358" width="12" style="90" customWidth="1"/>
    <col min="4359" max="4364" width="13" style="90" customWidth="1"/>
    <col min="4365" max="4365" width="10.28515625" style="90" customWidth="1"/>
    <col min="4366" max="4604" width="11.42578125" style="90"/>
    <col min="4605" max="4605" width="18.28515625" style="90" customWidth="1"/>
    <col min="4606" max="4610" width="10.140625" style="90" customWidth="1"/>
    <col min="4611" max="4611" width="2.5703125" style="90" customWidth="1"/>
    <col min="4612" max="4612" width="1.5703125" style="90" customWidth="1"/>
    <col min="4613" max="4614" width="12" style="90" customWidth="1"/>
    <col min="4615" max="4620" width="13" style="90" customWidth="1"/>
    <col min="4621" max="4621" width="10.28515625" style="90" customWidth="1"/>
    <col min="4622" max="4860" width="11.42578125" style="90"/>
    <col min="4861" max="4861" width="18.28515625" style="90" customWidth="1"/>
    <col min="4862" max="4866" width="10.140625" style="90" customWidth="1"/>
    <col min="4867" max="4867" width="2.5703125" style="90" customWidth="1"/>
    <col min="4868" max="4868" width="1.5703125" style="90" customWidth="1"/>
    <col min="4869" max="4870" width="12" style="90" customWidth="1"/>
    <col min="4871" max="4876" width="13" style="90" customWidth="1"/>
    <col min="4877" max="4877" width="10.28515625" style="90" customWidth="1"/>
    <col min="4878" max="5116" width="11.42578125" style="90"/>
    <col min="5117" max="5117" width="18.28515625" style="90" customWidth="1"/>
    <col min="5118" max="5122" width="10.140625" style="90" customWidth="1"/>
    <col min="5123" max="5123" width="2.5703125" style="90" customWidth="1"/>
    <col min="5124" max="5124" width="1.5703125" style="90" customWidth="1"/>
    <col min="5125" max="5126" width="12" style="90" customWidth="1"/>
    <col min="5127" max="5132" width="13" style="90" customWidth="1"/>
    <col min="5133" max="5133" width="10.28515625" style="90" customWidth="1"/>
    <col min="5134" max="5372" width="11.42578125" style="90"/>
    <col min="5373" max="5373" width="18.28515625" style="90" customWidth="1"/>
    <col min="5374" max="5378" width="10.140625" style="90" customWidth="1"/>
    <col min="5379" max="5379" width="2.5703125" style="90" customWidth="1"/>
    <col min="5380" max="5380" width="1.5703125" style="90" customWidth="1"/>
    <col min="5381" max="5382" width="12" style="90" customWidth="1"/>
    <col min="5383" max="5388" width="13" style="90" customWidth="1"/>
    <col min="5389" max="5389" width="10.28515625" style="90" customWidth="1"/>
    <col min="5390" max="5628" width="11.42578125" style="90"/>
    <col min="5629" max="5629" width="18.28515625" style="90" customWidth="1"/>
    <col min="5630" max="5634" width="10.140625" style="90" customWidth="1"/>
    <col min="5635" max="5635" width="2.5703125" style="90" customWidth="1"/>
    <col min="5636" max="5636" width="1.5703125" style="90" customWidth="1"/>
    <col min="5637" max="5638" width="12" style="90" customWidth="1"/>
    <col min="5639" max="5644" width="13" style="90" customWidth="1"/>
    <col min="5645" max="5645" width="10.28515625" style="90" customWidth="1"/>
    <col min="5646" max="5884" width="11.42578125" style="90"/>
    <col min="5885" max="5885" width="18.28515625" style="90" customWidth="1"/>
    <col min="5886" max="5890" width="10.140625" style="90" customWidth="1"/>
    <col min="5891" max="5891" width="2.5703125" style="90" customWidth="1"/>
    <col min="5892" max="5892" width="1.5703125" style="90" customWidth="1"/>
    <col min="5893" max="5894" width="12" style="90" customWidth="1"/>
    <col min="5895" max="5900" width="13" style="90" customWidth="1"/>
    <col min="5901" max="5901" width="10.28515625" style="90" customWidth="1"/>
    <col min="5902" max="6140" width="11.42578125" style="90"/>
    <col min="6141" max="6141" width="18.28515625" style="90" customWidth="1"/>
    <col min="6142" max="6146" width="10.140625" style="90" customWidth="1"/>
    <col min="6147" max="6147" width="2.5703125" style="90" customWidth="1"/>
    <col min="6148" max="6148" width="1.5703125" style="90" customWidth="1"/>
    <col min="6149" max="6150" width="12" style="90" customWidth="1"/>
    <col min="6151" max="6156" width="13" style="90" customWidth="1"/>
    <col min="6157" max="6157" width="10.28515625" style="90" customWidth="1"/>
    <col min="6158" max="6396" width="11.42578125" style="90"/>
    <col min="6397" max="6397" width="18.28515625" style="90" customWidth="1"/>
    <col min="6398" max="6402" width="10.140625" style="90" customWidth="1"/>
    <col min="6403" max="6403" width="2.5703125" style="90" customWidth="1"/>
    <col min="6404" max="6404" width="1.5703125" style="90" customWidth="1"/>
    <col min="6405" max="6406" width="12" style="90" customWidth="1"/>
    <col min="6407" max="6412" width="13" style="90" customWidth="1"/>
    <col min="6413" max="6413" width="10.28515625" style="90" customWidth="1"/>
    <col min="6414" max="6652" width="11.42578125" style="90"/>
    <col min="6653" max="6653" width="18.28515625" style="90" customWidth="1"/>
    <col min="6654" max="6658" width="10.140625" style="90" customWidth="1"/>
    <col min="6659" max="6659" width="2.5703125" style="90" customWidth="1"/>
    <col min="6660" max="6660" width="1.5703125" style="90" customWidth="1"/>
    <col min="6661" max="6662" width="12" style="90" customWidth="1"/>
    <col min="6663" max="6668" width="13" style="90" customWidth="1"/>
    <col min="6669" max="6669" width="10.28515625" style="90" customWidth="1"/>
    <col min="6670" max="6908" width="11.42578125" style="90"/>
    <col min="6909" max="6909" width="18.28515625" style="90" customWidth="1"/>
    <col min="6910" max="6914" width="10.140625" style="90" customWidth="1"/>
    <col min="6915" max="6915" width="2.5703125" style="90" customWidth="1"/>
    <col min="6916" max="6916" width="1.5703125" style="90" customWidth="1"/>
    <col min="6917" max="6918" width="12" style="90" customWidth="1"/>
    <col min="6919" max="6924" width="13" style="90" customWidth="1"/>
    <col min="6925" max="6925" width="10.28515625" style="90" customWidth="1"/>
    <col min="6926" max="7164" width="11.42578125" style="90"/>
    <col min="7165" max="7165" width="18.28515625" style="90" customWidth="1"/>
    <col min="7166" max="7170" width="10.140625" style="90" customWidth="1"/>
    <col min="7171" max="7171" width="2.5703125" style="90" customWidth="1"/>
    <col min="7172" max="7172" width="1.5703125" style="90" customWidth="1"/>
    <col min="7173" max="7174" width="12" style="90" customWidth="1"/>
    <col min="7175" max="7180" width="13" style="90" customWidth="1"/>
    <col min="7181" max="7181" width="10.28515625" style="90" customWidth="1"/>
    <col min="7182" max="7420" width="11.42578125" style="90"/>
    <col min="7421" max="7421" width="18.28515625" style="90" customWidth="1"/>
    <col min="7422" max="7426" width="10.140625" style="90" customWidth="1"/>
    <col min="7427" max="7427" width="2.5703125" style="90" customWidth="1"/>
    <col min="7428" max="7428" width="1.5703125" style="90" customWidth="1"/>
    <col min="7429" max="7430" width="12" style="90" customWidth="1"/>
    <col min="7431" max="7436" width="13" style="90" customWidth="1"/>
    <col min="7437" max="7437" width="10.28515625" style="90" customWidth="1"/>
    <col min="7438" max="7676" width="11.42578125" style="90"/>
    <col min="7677" max="7677" width="18.28515625" style="90" customWidth="1"/>
    <col min="7678" max="7682" width="10.140625" style="90" customWidth="1"/>
    <col min="7683" max="7683" width="2.5703125" style="90" customWidth="1"/>
    <col min="7684" max="7684" width="1.5703125" style="90" customWidth="1"/>
    <col min="7685" max="7686" width="12" style="90" customWidth="1"/>
    <col min="7687" max="7692" width="13" style="90" customWidth="1"/>
    <col min="7693" max="7693" width="10.28515625" style="90" customWidth="1"/>
    <col min="7694" max="7932" width="11.42578125" style="90"/>
    <col min="7933" max="7933" width="18.28515625" style="90" customWidth="1"/>
    <col min="7934" max="7938" width="10.140625" style="90" customWidth="1"/>
    <col min="7939" max="7939" width="2.5703125" style="90" customWidth="1"/>
    <col min="7940" max="7940" width="1.5703125" style="90" customWidth="1"/>
    <col min="7941" max="7942" width="12" style="90" customWidth="1"/>
    <col min="7943" max="7948" width="13" style="90" customWidth="1"/>
    <col min="7949" max="7949" width="10.28515625" style="90" customWidth="1"/>
    <col min="7950" max="8188" width="11.42578125" style="90"/>
    <col min="8189" max="8189" width="18.28515625" style="90" customWidth="1"/>
    <col min="8190" max="8194" width="10.140625" style="90" customWidth="1"/>
    <col min="8195" max="8195" width="2.5703125" style="90" customWidth="1"/>
    <col min="8196" max="8196" width="1.5703125" style="90" customWidth="1"/>
    <col min="8197" max="8198" width="12" style="90" customWidth="1"/>
    <col min="8199" max="8204" width="13" style="90" customWidth="1"/>
    <col min="8205" max="8205" width="10.28515625" style="90" customWidth="1"/>
    <col min="8206" max="8444" width="11.42578125" style="90"/>
    <col min="8445" max="8445" width="18.28515625" style="90" customWidth="1"/>
    <col min="8446" max="8450" width="10.140625" style="90" customWidth="1"/>
    <col min="8451" max="8451" width="2.5703125" style="90" customWidth="1"/>
    <col min="8452" max="8452" width="1.5703125" style="90" customWidth="1"/>
    <col min="8453" max="8454" width="12" style="90" customWidth="1"/>
    <col min="8455" max="8460" width="13" style="90" customWidth="1"/>
    <col min="8461" max="8461" width="10.28515625" style="90" customWidth="1"/>
    <col min="8462" max="8700" width="11.42578125" style="90"/>
    <col min="8701" max="8701" width="18.28515625" style="90" customWidth="1"/>
    <col min="8702" max="8706" width="10.140625" style="90" customWidth="1"/>
    <col min="8707" max="8707" width="2.5703125" style="90" customWidth="1"/>
    <col min="8708" max="8708" width="1.5703125" style="90" customWidth="1"/>
    <col min="8709" max="8710" width="12" style="90" customWidth="1"/>
    <col min="8711" max="8716" width="13" style="90" customWidth="1"/>
    <col min="8717" max="8717" width="10.28515625" style="90" customWidth="1"/>
    <col min="8718" max="8956" width="11.42578125" style="90"/>
    <col min="8957" max="8957" width="18.28515625" style="90" customWidth="1"/>
    <col min="8958" max="8962" width="10.140625" style="90" customWidth="1"/>
    <col min="8963" max="8963" width="2.5703125" style="90" customWidth="1"/>
    <col min="8964" max="8964" width="1.5703125" style="90" customWidth="1"/>
    <col min="8965" max="8966" width="12" style="90" customWidth="1"/>
    <col min="8967" max="8972" width="13" style="90" customWidth="1"/>
    <col min="8973" max="8973" width="10.28515625" style="90" customWidth="1"/>
    <col min="8974" max="9212" width="11.42578125" style="90"/>
    <col min="9213" max="9213" width="18.28515625" style="90" customWidth="1"/>
    <col min="9214" max="9218" width="10.140625" style="90" customWidth="1"/>
    <col min="9219" max="9219" width="2.5703125" style="90" customWidth="1"/>
    <col min="9220" max="9220" width="1.5703125" style="90" customWidth="1"/>
    <col min="9221" max="9222" width="12" style="90" customWidth="1"/>
    <col min="9223" max="9228" width="13" style="90" customWidth="1"/>
    <col min="9229" max="9229" width="10.28515625" style="90" customWidth="1"/>
    <col min="9230" max="9468" width="11.42578125" style="90"/>
    <col min="9469" max="9469" width="18.28515625" style="90" customWidth="1"/>
    <col min="9470" max="9474" width="10.140625" style="90" customWidth="1"/>
    <col min="9475" max="9475" width="2.5703125" style="90" customWidth="1"/>
    <col min="9476" max="9476" width="1.5703125" style="90" customWidth="1"/>
    <col min="9477" max="9478" width="12" style="90" customWidth="1"/>
    <col min="9479" max="9484" width="13" style="90" customWidth="1"/>
    <col min="9485" max="9485" width="10.28515625" style="90" customWidth="1"/>
    <col min="9486" max="9724" width="11.42578125" style="90"/>
    <col min="9725" max="9725" width="18.28515625" style="90" customWidth="1"/>
    <col min="9726" max="9730" width="10.140625" style="90" customWidth="1"/>
    <col min="9731" max="9731" width="2.5703125" style="90" customWidth="1"/>
    <col min="9732" max="9732" width="1.5703125" style="90" customWidth="1"/>
    <col min="9733" max="9734" width="12" style="90" customWidth="1"/>
    <col min="9735" max="9740" width="13" style="90" customWidth="1"/>
    <col min="9741" max="9741" width="10.28515625" style="90" customWidth="1"/>
    <col min="9742" max="9980" width="11.42578125" style="90"/>
    <col min="9981" max="9981" width="18.28515625" style="90" customWidth="1"/>
    <col min="9982" max="9986" width="10.140625" style="90" customWidth="1"/>
    <col min="9987" max="9987" width="2.5703125" style="90" customWidth="1"/>
    <col min="9988" max="9988" width="1.5703125" style="90" customWidth="1"/>
    <col min="9989" max="9990" width="12" style="90" customWidth="1"/>
    <col min="9991" max="9996" width="13" style="90" customWidth="1"/>
    <col min="9997" max="9997" width="10.28515625" style="90" customWidth="1"/>
    <col min="9998" max="10236" width="11.42578125" style="90"/>
    <col min="10237" max="10237" width="18.28515625" style="90" customWidth="1"/>
    <col min="10238" max="10242" width="10.140625" style="90" customWidth="1"/>
    <col min="10243" max="10243" width="2.5703125" style="90" customWidth="1"/>
    <col min="10244" max="10244" width="1.5703125" style="90" customWidth="1"/>
    <col min="10245" max="10246" width="12" style="90" customWidth="1"/>
    <col min="10247" max="10252" width="13" style="90" customWidth="1"/>
    <col min="10253" max="10253" width="10.28515625" style="90" customWidth="1"/>
    <col min="10254" max="10492" width="11.42578125" style="90"/>
    <col min="10493" max="10493" width="18.28515625" style="90" customWidth="1"/>
    <col min="10494" max="10498" width="10.140625" style="90" customWidth="1"/>
    <col min="10499" max="10499" width="2.5703125" style="90" customWidth="1"/>
    <col min="10500" max="10500" width="1.5703125" style="90" customWidth="1"/>
    <col min="10501" max="10502" width="12" style="90" customWidth="1"/>
    <col min="10503" max="10508" width="13" style="90" customWidth="1"/>
    <col min="10509" max="10509" width="10.28515625" style="90" customWidth="1"/>
    <col min="10510" max="10748" width="11.42578125" style="90"/>
    <col min="10749" max="10749" width="18.28515625" style="90" customWidth="1"/>
    <col min="10750" max="10754" width="10.140625" style="90" customWidth="1"/>
    <col min="10755" max="10755" width="2.5703125" style="90" customWidth="1"/>
    <col min="10756" max="10756" width="1.5703125" style="90" customWidth="1"/>
    <col min="10757" max="10758" width="12" style="90" customWidth="1"/>
    <col min="10759" max="10764" width="13" style="90" customWidth="1"/>
    <col min="10765" max="10765" width="10.28515625" style="90" customWidth="1"/>
    <col min="10766" max="11004" width="11.42578125" style="90"/>
    <col min="11005" max="11005" width="18.28515625" style="90" customWidth="1"/>
    <col min="11006" max="11010" width="10.140625" style="90" customWidth="1"/>
    <col min="11011" max="11011" width="2.5703125" style="90" customWidth="1"/>
    <col min="11012" max="11012" width="1.5703125" style="90" customWidth="1"/>
    <col min="11013" max="11014" width="12" style="90" customWidth="1"/>
    <col min="11015" max="11020" width="13" style="90" customWidth="1"/>
    <col min="11021" max="11021" width="10.28515625" style="90" customWidth="1"/>
    <col min="11022" max="11260" width="11.42578125" style="90"/>
    <col min="11261" max="11261" width="18.28515625" style="90" customWidth="1"/>
    <col min="11262" max="11266" width="10.140625" style="90" customWidth="1"/>
    <col min="11267" max="11267" width="2.5703125" style="90" customWidth="1"/>
    <col min="11268" max="11268" width="1.5703125" style="90" customWidth="1"/>
    <col min="11269" max="11270" width="12" style="90" customWidth="1"/>
    <col min="11271" max="11276" width="13" style="90" customWidth="1"/>
    <col min="11277" max="11277" width="10.28515625" style="90" customWidth="1"/>
    <col min="11278" max="11516" width="11.42578125" style="90"/>
    <col min="11517" max="11517" width="18.28515625" style="90" customWidth="1"/>
    <col min="11518" max="11522" width="10.140625" style="90" customWidth="1"/>
    <col min="11523" max="11523" width="2.5703125" style="90" customWidth="1"/>
    <col min="11524" max="11524" width="1.5703125" style="90" customWidth="1"/>
    <col min="11525" max="11526" width="12" style="90" customWidth="1"/>
    <col min="11527" max="11532" width="13" style="90" customWidth="1"/>
    <col min="11533" max="11533" width="10.28515625" style="90" customWidth="1"/>
    <col min="11534" max="11772" width="11.42578125" style="90"/>
    <col min="11773" max="11773" width="18.28515625" style="90" customWidth="1"/>
    <col min="11774" max="11778" width="10.140625" style="90" customWidth="1"/>
    <col min="11779" max="11779" width="2.5703125" style="90" customWidth="1"/>
    <col min="11780" max="11780" width="1.5703125" style="90" customWidth="1"/>
    <col min="11781" max="11782" width="12" style="90" customWidth="1"/>
    <col min="11783" max="11788" width="13" style="90" customWidth="1"/>
    <col min="11789" max="11789" width="10.28515625" style="90" customWidth="1"/>
    <col min="11790" max="12028" width="11.42578125" style="90"/>
    <col min="12029" max="12029" width="18.28515625" style="90" customWidth="1"/>
    <col min="12030" max="12034" width="10.140625" style="90" customWidth="1"/>
    <col min="12035" max="12035" width="2.5703125" style="90" customWidth="1"/>
    <col min="12036" max="12036" width="1.5703125" style="90" customWidth="1"/>
    <col min="12037" max="12038" width="12" style="90" customWidth="1"/>
    <col min="12039" max="12044" width="13" style="90" customWidth="1"/>
    <col min="12045" max="12045" width="10.28515625" style="90" customWidth="1"/>
    <col min="12046" max="12284" width="11.42578125" style="90"/>
    <col min="12285" max="12285" width="18.28515625" style="90" customWidth="1"/>
    <col min="12286" max="12290" width="10.140625" style="90" customWidth="1"/>
    <col min="12291" max="12291" width="2.5703125" style="90" customWidth="1"/>
    <col min="12292" max="12292" width="1.5703125" style="90" customWidth="1"/>
    <col min="12293" max="12294" width="12" style="90" customWidth="1"/>
    <col min="12295" max="12300" width="13" style="90" customWidth="1"/>
    <col min="12301" max="12301" width="10.28515625" style="90" customWidth="1"/>
    <col min="12302" max="12540" width="11.42578125" style="90"/>
    <col min="12541" max="12541" width="18.28515625" style="90" customWidth="1"/>
    <col min="12542" max="12546" width="10.140625" style="90" customWidth="1"/>
    <col min="12547" max="12547" width="2.5703125" style="90" customWidth="1"/>
    <col min="12548" max="12548" width="1.5703125" style="90" customWidth="1"/>
    <col min="12549" max="12550" width="12" style="90" customWidth="1"/>
    <col min="12551" max="12556" width="13" style="90" customWidth="1"/>
    <col min="12557" max="12557" width="10.28515625" style="90" customWidth="1"/>
    <col min="12558" max="12796" width="11.42578125" style="90"/>
    <col min="12797" max="12797" width="18.28515625" style="90" customWidth="1"/>
    <col min="12798" max="12802" width="10.140625" style="90" customWidth="1"/>
    <col min="12803" max="12803" width="2.5703125" style="90" customWidth="1"/>
    <col min="12804" max="12804" width="1.5703125" style="90" customWidth="1"/>
    <col min="12805" max="12806" width="12" style="90" customWidth="1"/>
    <col min="12807" max="12812" width="13" style="90" customWidth="1"/>
    <col min="12813" max="12813" width="10.28515625" style="90" customWidth="1"/>
    <col min="12814" max="13052" width="11.42578125" style="90"/>
    <col min="13053" max="13053" width="18.28515625" style="90" customWidth="1"/>
    <col min="13054" max="13058" width="10.140625" style="90" customWidth="1"/>
    <col min="13059" max="13059" width="2.5703125" style="90" customWidth="1"/>
    <col min="13060" max="13060" width="1.5703125" style="90" customWidth="1"/>
    <col min="13061" max="13062" width="12" style="90" customWidth="1"/>
    <col min="13063" max="13068" width="13" style="90" customWidth="1"/>
    <col min="13069" max="13069" width="10.28515625" style="90" customWidth="1"/>
    <col min="13070" max="13308" width="11.42578125" style="90"/>
    <col min="13309" max="13309" width="18.28515625" style="90" customWidth="1"/>
    <col min="13310" max="13314" width="10.140625" style="90" customWidth="1"/>
    <col min="13315" max="13315" width="2.5703125" style="90" customWidth="1"/>
    <col min="13316" max="13316" width="1.5703125" style="90" customWidth="1"/>
    <col min="13317" max="13318" width="12" style="90" customWidth="1"/>
    <col min="13319" max="13324" width="13" style="90" customWidth="1"/>
    <col min="13325" max="13325" width="10.28515625" style="90" customWidth="1"/>
    <col min="13326" max="13564" width="11.42578125" style="90"/>
    <col min="13565" max="13565" width="18.28515625" style="90" customWidth="1"/>
    <col min="13566" max="13570" width="10.140625" style="90" customWidth="1"/>
    <col min="13571" max="13571" width="2.5703125" style="90" customWidth="1"/>
    <col min="13572" max="13572" width="1.5703125" style="90" customWidth="1"/>
    <col min="13573" max="13574" width="12" style="90" customWidth="1"/>
    <col min="13575" max="13580" width="13" style="90" customWidth="1"/>
    <col min="13581" max="13581" width="10.28515625" style="90" customWidth="1"/>
    <col min="13582" max="13820" width="11.42578125" style="90"/>
    <col min="13821" max="13821" width="18.28515625" style="90" customWidth="1"/>
    <col min="13822" max="13826" width="10.140625" style="90" customWidth="1"/>
    <col min="13827" max="13827" width="2.5703125" style="90" customWidth="1"/>
    <col min="13828" max="13828" width="1.5703125" style="90" customWidth="1"/>
    <col min="13829" max="13830" width="12" style="90" customWidth="1"/>
    <col min="13831" max="13836" width="13" style="90" customWidth="1"/>
    <col min="13837" max="13837" width="10.28515625" style="90" customWidth="1"/>
    <col min="13838" max="14076" width="11.42578125" style="90"/>
    <col min="14077" max="14077" width="18.28515625" style="90" customWidth="1"/>
    <col min="14078" max="14082" width="10.140625" style="90" customWidth="1"/>
    <col min="14083" max="14083" width="2.5703125" style="90" customWidth="1"/>
    <col min="14084" max="14084" width="1.5703125" style="90" customWidth="1"/>
    <col min="14085" max="14086" width="12" style="90" customWidth="1"/>
    <col min="14087" max="14092" width="13" style="90" customWidth="1"/>
    <col min="14093" max="14093" width="10.28515625" style="90" customWidth="1"/>
    <col min="14094" max="14332" width="11.42578125" style="90"/>
    <col min="14333" max="14333" width="18.28515625" style="90" customWidth="1"/>
    <col min="14334" max="14338" width="10.140625" style="90" customWidth="1"/>
    <col min="14339" max="14339" width="2.5703125" style="90" customWidth="1"/>
    <col min="14340" max="14340" width="1.5703125" style="90" customWidth="1"/>
    <col min="14341" max="14342" width="12" style="90" customWidth="1"/>
    <col min="14343" max="14348" width="13" style="90" customWidth="1"/>
    <col min="14349" max="14349" width="10.28515625" style="90" customWidth="1"/>
    <col min="14350" max="14588" width="11.42578125" style="90"/>
    <col min="14589" max="14589" width="18.28515625" style="90" customWidth="1"/>
    <col min="14590" max="14594" width="10.140625" style="90" customWidth="1"/>
    <col min="14595" max="14595" width="2.5703125" style="90" customWidth="1"/>
    <col min="14596" max="14596" width="1.5703125" style="90" customWidth="1"/>
    <col min="14597" max="14598" width="12" style="90" customWidth="1"/>
    <col min="14599" max="14604" width="13" style="90" customWidth="1"/>
    <col min="14605" max="14605" width="10.28515625" style="90" customWidth="1"/>
    <col min="14606" max="14844" width="11.42578125" style="90"/>
    <col min="14845" max="14845" width="18.28515625" style="90" customWidth="1"/>
    <col min="14846" max="14850" width="10.140625" style="90" customWidth="1"/>
    <col min="14851" max="14851" width="2.5703125" style="90" customWidth="1"/>
    <col min="14852" max="14852" width="1.5703125" style="90" customWidth="1"/>
    <col min="14853" max="14854" width="12" style="90" customWidth="1"/>
    <col min="14855" max="14860" width="13" style="90" customWidth="1"/>
    <col min="14861" max="14861" width="10.28515625" style="90" customWidth="1"/>
    <col min="14862" max="15100" width="11.42578125" style="90"/>
    <col min="15101" max="15101" width="18.28515625" style="90" customWidth="1"/>
    <col min="15102" max="15106" width="10.140625" style="90" customWidth="1"/>
    <col min="15107" max="15107" width="2.5703125" style="90" customWidth="1"/>
    <col min="15108" max="15108" width="1.5703125" style="90" customWidth="1"/>
    <col min="15109" max="15110" width="12" style="90" customWidth="1"/>
    <col min="15111" max="15116" width="13" style="90" customWidth="1"/>
    <col min="15117" max="15117" width="10.28515625" style="90" customWidth="1"/>
    <col min="15118" max="15356" width="11.42578125" style="90"/>
    <col min="15357" max="15357" width="18.28515625" style="90" customWidth="1"/>
    <col min="15358" max="15362" width="10.140625" style="90" customWidth="1"/>
    <col min="15363" max="15363" width="2.5703125" style="90" customWidth="1"/>
    <col min="15364" max="15364" width="1.5703125" style="90" customWidth="1"/>
    <col min="15365" max="15366" width="12" style="90" customWidth="1"/>
    <col min="15367" max="15372" width="13" style="90" customWidth="1"/>
    <col min="15373" max="15373" width="10.28515625" style="90" customWidth="1"/>
    <col min="15374" max="15612" width="11.42578125" style="90"/>
    <col min="15613" max="15613" width="18.28515625" style="90" customWidth="1"/>
    <col min="15614" max="15618" width="10.140625" style="90" customWidth="1"/>
    <col min="15619" max="15619" width="2.5703125" style="90" customWidth="1"/>
    <col min="15620" max="15620" width="1.5703125" style="90" customWidth="1"/>
    <col min="15621" max="15622" width="12" style="90" customWidth="1"/>
    <col min="15623" max="15628" width="13" style="90" customWidth="1"/>
    <col min="15629" max="15629" width="10.28515625" style="90" customWidth="1"/>
    <col min="15630" max="15868" width="11.42578125" style="90"/>
    <col min="15869" max="15869" width="18.28515625" style="90" customWidth="1"/>
    <col min="15870" max="15874" width="10.140625" style="90" customWidth="1"/>
    <col min="15875" max="15875" width="2.5703125" style="90" customWidth="1"/>
    <col min="15876" max="15876" width="1.5703125" style="90" customWidth="1"/>
    <col min="15877" max="15878" width="12" style="90" customWidth="1"/>
    <col min="15879" max="15884" width="13" style="90" customWidth="1"/>
    <col min="15885" max="15885" width="10.28515625" style="90" customWidth="1"/>
    <col min="15886" max="16124" width="11.42578125" style="90"/>
    <col min="16125" max="16125" width="18.28515625" style="90" customWidth="1"/>
    <col min="16126" max="16130" width="10.140625" style="90" customWidth="1"/>
    <col min="16131" max="16131" width="2.5703125" style="90" customWidth="1"/>
    <col min="16132" max="16132" width="1.5703125" style="90" customWidth="1"/>
    <col min="16133" max="16134" width="12" style="90" customWidth="1"/>
    <col min="16135" max="16140" width="13" style="90" customWidth="1"/>
    <col min="16141" max="16141" width="10.28515625" style="90" customWidth="1"/>
    <col min="16142" max="16384" width="11.42578125" style="90"/>
  </cols>
  <sheetData>
    <row r="1" spans="1:17" s="71" customFormat="1" ht="21" customHeight="1">
      <c r="C1" s="72"/>
      <c r="D1" s="72"/>
      <c r="E1" s="72"/>
      <c r="F1" s="72"/>
      <c r="G1" s="72"/>
      <c r="H1" s="72"/>
      <c r="I1" s="72"/>
      <c r="J1" s="72"/>
      <c r="K1" s="73"/>
      <c r="L1" s="73"/>
    </row>
    <row r="2" spans="1:17" s="71" customFormat="1" ht="21" customHeight="1">
      <c r="C2" s="72"/>
      <c r="D2" s="72"/>
      <c r="E2" s="72"/>
      <c r="F2" s="72"/>
      <c r="G2" s="72"/>
      <c r="H2" s="72"/>
      <c r="I2" s="72"/>
      <c r="J2" s="72"/>
      <c r="K2" s="73"/>
      <c r="L2" s="73"/>
    </row>
    <row r="3" spans="1:17" s="71" customFormat="1" ht="21" customHeight="1">
      <c r="C3" s="72"/>
      <c r="D3" s="72"/>
      <c r="E3" s="72"/>
      <c r="F3" s="72"/>
      <c r="G3" s="72"/>
      <c r="H3" s="72"/>
      <c r="I3" s="72"/>
      <c r="J3" s="72"/>
      <c r="K3" s="73"/>
      <c r="L3" s="73"/>
    </row>
    <row r="4" spans="1:17" s="71" customFormat="1" ht="15.75" customHeight="1">
      <c r="C4" s="72"/>
      <c r="D4" s="72"/>
      <c r="E4" s="72"/>
      <c r="F4" s="72"/>
      <c r="G4" s="72"/>
      <c r="H4" s="72"/>
      <c r="I4" s="72"/>
      <c r="J4" s="72"/>
      <c r="K4" s="73"/>
      <c r="L4" s="73"/>
    </row>
    <row r="5" spans="1:17" s="71" customFormat="1" ht="15.75" customHeight="1">
      <c r="A5" s="6" t="s">
        <v>51</v>
      </c>
      <c r="C5" s="72"/>
      <c r="D5" s="72"/>
      <c r="E5" s="72"/>
      <c r="F5" s="72"/>
      <c r="G5" s="72"/>
      <c r="H5" s="72"/>
      <c r="I5" s="72"/>
      <c r="J5" s="72"/>
      <c r="K5" s="73"/>
      <c r="L5" s="73"/>
    </row>
    <row r="6" spans="1:17" s="71" customFormat="1" ht="24.75" customHeight="1">
      <c r="A6" s="212" t="s">
        <v>54</v>
      </c>
      <c r="B6" s="212"/>
      <c r="C6" s="212"/>
      <c r="D6" s="212"/>
      <c r="E6" s="212"/>
      <c r="F6" s="212"/>
      <c r="G6" s="212"/>
      <c r="H6" s="212"/>
      <c r="I6" s="212"/>
      <c r="J6" s="212"/>
      <c r="K6" s="73"/>
      <c r="L6" s="73"/>
    </row>
    <row r="7" spans="1:17" s="71" customFormat="1" ht="22.5" customHeight="1">
      <c r="A7" s="213"/>
      <c r="B7" s="213"/>
      <c r="C7" s="213"/>
      <c r="D7" s="213"/>
      <c r="E7" s="213"/>
      <c r="F7" s="213"/>
      <c r="G7" s="213"/>
      <c r="H7" s="213"/>
      <c r="I7" s="213"/>
      <c r="J7" s="213"/>
      <c r="K7" s="169"/>
      <c r="L7" s="169"/>
      <c r="M7" s="74"/>
      <c r="N7" s="74"/>
      <c r="O7" s="74"/>
      <c r="P7" s="74"/>
      <c r="Q7" s="74"/>
    </row>
    <row r="8" spans="1:17" s="71" customFormat="1" ht="15.75" customHeight="1">
      <c r="G8" s="168"/>
      <c r="L8" s="73"/>
      <c r="P8" s="167"/>
      <c r="Q8" s="167"/>
    </row>
    <row r="9" spans="1:17" s="78" customFormat="1" ht="15" customHeight="1">
      <c r="A9" s="75"/>
      <c r="B9" s="214" t="s">
        <v>42</v>
      </c>
      <c r="C9" s="215"/>
      <c r="D9" s="215"/>
      <c r="E9" s="215"/>
      <c r="F9" s="216"/>
      <c r="G9" s="168"/>
      <c r="H9" s="76"/>
      <c r="I9" s="77"/>
      <c r="J9" s="76"/>
      <c r="L9" s="79"/>
      <c r="O9" s="167"/>
      <c r="P9" s="167"/>
      <c r="Q9" s="167"/>
    </row>
    <row r="10" spans="1:17" s="78" customFormat="1" ht="15" customHeight="1">
      <c r="A10" s="75"/>
      <c r="B10" s="209">
        <v>2008</v>
      </c>
      <c r="C10" s="209">
        <v>2009</v>
      </c>
      <c r="D10" s="209">
        <v>2010</v>
      </c>
      <c r="E10" s="209">
        <v>2011</v>
      </c>
      <c r="F10" s="209" t="s">
        <v>116</v>
      </c>
      <c r="G10" s="168"/>
      <c r="H10" s="217" t="s">
        <v>115</v>
      </c>
      <c r="I10" s="218"/>
      <c r="J10" s="102"/>
      <c r="K10" s="80"/>
      <c r="L10" s="79"/>
      <c r="O10" s="167"/>
      <c r="P10" s="167"/>
      <c r="Q10" s="167"/>
    </row>
    <row r="11" spans="1:17" s="81" customFormat="1" ht="11.25" customHeight="1">
      <c r="A11" s="78"/>
      <c r="B11" s="210"/>
      <c r="C11" s="210"/>
      <c r="D11" s="210"/>
      <c r="E11" s="210"/>
      <c r="F11" s="210"/>
      <c r="G11" s="168"/>
      <c r="H11" s="138" t="s">
        <v>2</v>
      </c>
      <c r="I11" s="138" t="s">
        <v>3</v>
      </c>
      <c r="O11" s="208"/>
      <c r="P11" s="208"/>
      <c r="Q11" s="208"/>
    </row>
    <row r="12" spans="1:17" s="81" customFormat="1" ht="23.25" customHeight="1">
      <c r="A12" s="137" t="s">
        <v>48</v>
      </c>
      <c r="B12" s="82">
        <v>73862</v>
      </c>
      <c r="C12" s="82">
        <v>67438</v>
      </c>
      <c r="D12" s="82">
        <v>74265</v>
      </c>
      <c r="E12" s="82">
        <v>68098</v>
      </c>
      <c r="F12" s="82">
        <v>126329</v>
      </c>
      <c r="G12" s="168"/>
      <c r="H12" s="83">
        <f>F12-E12</f>
        <v>58231</v>
      </c>
      <c r="I12" s="84">
        <f>F12/E12-1</f>
        <v>0.85510587682457628</v>
      </c>
      <c r="K12" s="85"/>
      <c r="L12" s="209"/>
      <c r="M12" s="85"/>
      <c r="O12" s="208"/>
      <c r="P12" s="208"/>
      <c r="Q12" s="208"/>
    </row>
    <row r="13" spans="1:17" s="81" customFormat="1" ht="12" customHeight="1">
      <c r="A13" s="86"/>
      <c r="B13" s="87"/>
      <c r="C13" s="87"/>
      <c r="D13" s="87"/>
      <c r="E13" s="87"/>
      <c r="F13" s="87"/>
      <c r="G13" s="168"/>
      <c r="H13" s="168"/>
      <c r="I13" s="168"/>
      <c r="J13" s="168"/>
      <c r="K13" s="85"/>
      <c r="L13" s="210"/>
      <c r="M13" s="85"/>
      <c r="O13" s="167"/>
      <c r="P13" s="167"/>
      <c r="Q13" s="167"/>
    </row>
    <row r="14" spans="1:17" s="81" customFormat="1" ht="12" customHeight="1">
      <c r="A14" s="86"/>
      <c r="B14" s="87"/>
      <c r="C14" s="87"/>
      <c r="D14" s="87"/>
      <c r="E14" s="87"/>
      <c r="F14" s="87"/>
      <c r="G14" s="87"/>
      <c r="H14" s="168"/>
      <c r="I14" s="168"/>
      <c r="J14" s="168"/>
      <c r="K14" s="85"/>
      <c r="L14" s="85"/>
      <c r="M14" s="85"/>
      <c r="O14" s="167"/>
      <c r="P14" s="167"/>
      <c r="Q14" s="167"/>
    </row>
    <row r="15" spans="1:17" s="81" customFormat="1" ht="12" customHeight="1">
      <c r="A15" s="86"/>
      <c r="B15" s="87"/>
      <c r="C15" s="87"/>
      <c r="D15" s="87"/>
      <c r="E15" s="87"/>
      <c r="F15" s="87"/>
      <c r="G15" s="87"/>
      <c r="H15" s="168"/>
      <c r="I15" s="168"/>
      <c r="J15" s="168"/>
      <c r="K15" s="85"/>
      <c r="L15" s="85"/>
      <c r="M15" s="85"/>
      <c r="O15" s="167"/>
      <c r="P15" s="167"/>
      <c r="Q15" s="167"/>
    </row>
    <row r="16" spans="1:17" ht="21" customHeight="1">
      <c r="A16" s="88"/>
      <c r="B16" s="211"/>
      <c r="C16" s="211"/>
      <c r="D16" s="211"/>
      <c r="E16" s="211"/>
      <c r="F16" s="168"/>
      <c r="G16" s="168"/>
      <c r="H16" s="168"/>
      <c r="I16" s="168"/>
      <c r="J16" s="168"/>
      <c r="K16" s="89"/>
      <c r="O16" s="208"/>
      <c r="P16" s="208"/>
      <c r="Q16" s="208"/>
    </row>
    <row r="17" spans="1:18" ht="18" customHeight="1">
      <c r="A17" s="91"/>
      <c r="B17" s="92"/>
      <c r="C17" s="92"/>
      <c r="D17" s="92"/>
      <c r="E17" s="92"/>
      <c r="F17" s="92"/>
      <c r="G17" s="92"/>
      <c r="H17" s="92"/>
      <c r="I17" s="93"/>
      <c r="J17" s="93"/>
      <c r="K17" s="94"/>
      <c r="O17" s="208"/>
      <c r="P17" s="208"/>
      <c r="Q17" s="208"/>
    </row>
    <row r="18" spans="1:18" ht="18" customHeight="1">
      <c r="A18" s="95"/>
      <c r="B18" s="96"/>
      <c r="C18" s="97"/>
      <c r="D18" s="97"/>
      <c r="E18" s="96"/>
      <c r="F18" s="96"/>
      <c r="G18" s="96"/>
      <c r="H18" s="96"/>
      <c r="I18" s="98"/>
      <c r="J18" s="98"/>
      <c r="O18" s="208"/>
      <c r="P18" s="208"/>
      <c r="Q18" s="208"/>
    </row>
    <row r="19" spans="1:18" ht="18" customHeight="1"/>
    <row r="20" spans="1:18" ht="18" customHeight="1">
      <c r="O20" s="208"/>
      <c r="P20" s="208"/>
      <c r="Q20" s="208"/>
    </row>
    <row r="21" spans="1:18" ht="18" customHeight="1">
      <c r="O21" s="208"/>
      <c r="P21" s="208"/>
      <c r="Q21" s="208"/>
    </row>
    <row r="22" spans="1:18" ht="18" customHeight="1">
      <c r="E22" s="99"/>
      <c r="F22" s="99"/>
      <c r="G22" s="99"/>
      <c r="H22" s="99"/>
      <c r="I22" s="99"/>
      <c r="J22" s="99"/>
      <c r="K22" s="99"/>
      <c r="L22" s="99"/>
      <c r="M22" s="99"/>
      <c r="N22" s="99"/>
      <c r="O22" s="208"/>
      <c r="P22" s="208"/>
      <c r="Q22" s="208"/>
    </row>
    <row r="23" spans="1:18" ht="18" customHeight="1">
      <c r="E23" s="99"/>
      <c r="F23" s="99"/>
      <c r="G23" s="99"/>
      <c r="H23" s="99"/>
      <c r="I23" s="99"/>
      <c r="J23" s="99"/>
      <c r="K23" s="99"/>
      <c r="L23" s="99"/>
      <c r="M23" s="99"/>
      <c r="N23" s="99"/>
      <c r="O23" s="208"/>
      <c r="P23" s="208"/>
      <c r="Q23" s="208"/>
      <c r="R23" s="99"/>
    </row>
    <row r="24" spans="1:18" ht="18" customHeight="1">
      <c r="E24" s="99"/>
      <c r="F24" s="99"/>
      <c r="G24" s="99"/>
      <c r="H24" s="99"/>
      <c r="I24" s="99"/>
      <c r="J24" s="99"/>
      <c r="K24" s="99"/>
      <c r="L24" s="99"/>
      <c r="M24" s="99"/>
      <c r="N24" s="99"/>
      <c r="O24" s="208"/>
      <c r="P24" s="208"/>
      <c r="Q24" s="208"/>
      <c r="R24" s="99"/>
    </row>
    <row r="25" spans="1:18" ht="18" customHeight="1">
      <c r="E25" s="99"/>
      <c r="F25" s="99"/>
      <c r="G25" s="99"/>
      <c r="H25" s="99"/>
      <c r="I25" s="99"/>
      <c r="J25" s="99"/>
      <c r="K25" s="99"/>
      <c r="L25" s="99"/>
      <c r="M25" s="99"/>
      <c r="N25" s="99"/>
      <c r="O25" s="99"/>
      <c r="P25" s="99"/>
      <c r="Q25" s="99"/>
      <c r="R25" s="99"/>
    </row>
    <row r="26" spans="1:18" ht="18" customHeight="1">
      <c r="E26" s="99"/>
      <c r="F26" s="99"/>
      <c r="G26" s="99"/>
      <c r="H26" s="99"/>
      <c r="I26" s="99"/>
      <c r="J26" s="99"/>
      <c r="K26" s="99"/>
      <c r="L26" s="99"/>
      <c r="M26" s="99"/>
      <c r="N26" s="99"/>
      <c r="O26" s="99"/>
      <c r="P26" s="99"/>
      <c r="Q26" s="99"/>
      <c r="R26" s="99"/>
    </row>
    <row r="27" spans="1:18" ht="18" customHeight="1">
      <c r="O27" s="99"/>
      <c r="P27" s="99"/>
      <c r="Q27" s="99"/>
      <c r="R27" s="99"/>
    </row>
    <row r="28" spans="1:18" ht="18" customHeight="1">
      <c r="O28" s="99"/>
      <c r="P28" s="99"/>
      <c r="Q28" s="99"/>
      <c r="R28" s="99"/>
    </row>
    <row r="29" spans="1:18" ht="18" customHeight="1"/>
    <row r="30" spans="1:18" ht="33" customHeight="1"/>
    <row r="31" spans="1:18" ht="33" customHeight="1"/>
    <row r="32" spans="1:18" ht="33" customHeight="1"/>
    <row r="33" spans="2:2" ht="18" customHeight="1"/>
    <row r="34" spans="2:2" ht="38.25" customHeight="1"/>
    <row r="35" spans="2:2" ht="38.25" customHeight="1">
      <c r="B35" s="100"/>
    </row>
    <row r="36" spans="2:2" ht="48.75" customHeight="1"/>
    <row r="37" spans="2:2" ht="23.25" customHeight="1"/>
    <row r="38" spans="2:2" ht="23.25" customHeight="1"/>
    <row r="40" spans="2:2" ht="8.25" customHeight="1"/>
    <row r="41" spans="2:2" hidden="1"/>
    <row r="42" spans="2:2" hidden="1"/>
    <row r="43" spans="2:2" hidden="1"/>
    <row r="44" spans="2:2" hidden="1"/>
    <row r="45" spans="2:2" hidden="1"/>
    <row r="53" spans="1:1">
      <c r="A53" s="101"/>
    </row>
  </sheetData>
  <autoFilter ref="B21:B31"/>
  <mergeCells count="14">
    <mergeCell ref="A6:J6"/>
    <mergeCell ref="A7:J7"/>
    <mergeCell ref="B9:F9"/>
    <mergeCell ref="B10:B11"/>
    <mergeCell ref="C10:C11"/>
    <mergeCell ref="D10:D11"/>
    <mergeCell ref="E10:E11"/>
    <mergeCell ref="F10:F11"/>
    <mergeCell ref="H10:I10"/>
    <mergeCell ref="O11:Q12"/>
    <mergeCell ref="L12:L13"/>
    <mergeCell ref="B16:E16"/>
    <mergeCell ref="O16:Q18"/>
    <mergeCell ref="O20:Q24"/>
  </mergeCells>
  <conditionalFormatting sqref="H12">
    <cfRule type="cellIs" dxfId="5" priority="2" stopIfTrue="1" operator="lessThan">
      <formula>0</formula>
    </cfRule>
  </conditionalFormatting>
  <printOptions horizontalCentered="1"/>
  <pageMargins left="0.19685039370078741" right="0.19685039370078741" top="0.39370078740157483" bottom="0.39370078740157483" header="0" footer="0"/>
  <pageSetup scale="98" orientation="portrait" r:id="rId1"/>
  <headerFooter alignWithMargins="0">
    <oddFooter>&amp;C&amp;8&amp;P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53"/>
  <sheetViews>
    <sheetView view="pageBreakPreview" topLeftCell="A28" zoomScale="93" zoomScaleNormal="100" zoomScaleSheetLayoutView="93" zoomScalePageLayoutView="112" workbookViewId="0">
      <selection activeCell="M23" sqref="M23"/>
    </sheetView>
  </sheetViews>
  <sheetFormatPr baseColWidth="10" defaultRowHeight="15"/>
  <cols>
    <col min="1" max="1" width="8" customWidth="1"/>
    <col min="2" max="2" width="13.42578125" customWidth="1"/>
    <col min="3" max="5" width="9.7109375" customWidth="1"/>
    <col min="9" max="9" width="17" customWidth="1"/>
    <col min="252" max="252" width="8" customWidth="1"/>
    <col min="253" max="253" width="13.140625" customWidth="1"/>
    <col min="254" max="259" width="7.7109375" customWidth="1"/>
    <col min="260" max="260" width="9.140625" customWidth="1"/>
    <col min="508" max="508" width="8" customWidth="1"/>
    <col min="509" max="509" width="13.140625" customWidth="1"/>
    <col min="510" max="515" width="7.7109375" customWidth="1"/>
    <col min="516" max="516" width="9.140625" customWidth="1"/>
    <col min="764" max="764" width="8" customWidth="1"/>
    <col min="765" max="765" width="13.140625" customWidth="1"/>
    <col min="766" max="771" width="7.7109375" customWidth="1"/>
    <col min="772" max="772" width="9.140625" customWidth="1"/>
    <col min="1020" max="1020" width="8" customWidth="1"/>
    <col min="1021" max="1021" width="13.140625" customWidth="1"/>
    <col min="1022" max="1027" width="7.7109375" customWidth="1"/>
    <col min="1028" max="1028" width="9.140625" customWidth="1"/>
    <col min="1276" max="1276" width="8" customWidth="1"/>
    <col min="1277" max="1277" width="13.140625" customWidth="1"/>
    <col min="1278" max="1283" width="7.7109375" customWidth="1"/>
    <col min="1284" max="1284" width="9.140625" customWidth="1"/>
    <col min="1532" max="1532" width="8" customWidth="1"/>
    <col min="1533" max="1533" width="13.140625" customWidth="1"/>
    <col min="1534" max="1539" width="7.7109375" customWidth="1"/>
    <col min="1540" max="1540" width="9.140625" customWidth="1"/>
    <col min="1788" max="1788" width="8" customWidth="1"/>
    <col min="1789" max="1789" width="13.140625" customWidth="1"/>
    <col min="1790" max="1795" width="7.7109375" customWidth="1"/>
    <col min="1796" max="1796" width="9.140625" customWidth="1"/>
    <col min="2044" max="2044" width="8" customWidth="1"/>
    <col min="2045" max="2045" width="13.140625" customWidth="1"/>
    <col min="2046" max="2051" width="7.7109375" customWidth="1"/>
    <col min="2052" max="2052" width="9.140625" customWidth="1"/>
    <col min="2300" max="2300" width="8" customWidth="1"/>
    <col min="2301" max="2301" width="13.140625" customWidth="1"/>
    <col min="2302" max="2307" width="7.7109375" customWidth="1"/>
    <col min="2308" max="2308" width="9.140625" customWidth="1"/>
    <col min="2556" max="2556" width="8" customWidth="1"/>
    <col min="2557" max="2557" width="13.140625" customWidth="1"/>
    <col min="2558" max="2563" width="7.7109375" customWidth="1"/>
    <col min="2564" max="2564" width="9.140625" customWidth="1"/>
    <col min="2812" max="2812" width="8" customWidth="1"/>
    <col min="2813" max="2813" width="13.140625" customWidth="1"/>
    <col min="2814" max="2819" width="7.7109375" customWidth="1"/>
    <col min="2820" max="2820" width="9.140625" customWidth="1"/>
    <col min="3068" max="3068" width="8" customWidth="1"/>
    <col min="3069" max="3069" width="13.140625" customWidth="1"/>
    <col min="3070" max="3075" width="7.7109375" customWidth="1"/>
    <col min="3076" max="3076" width="9.140625" customWidth="1"/>
    <col min="3324" max="3324" width="8" customWidth="1"/>
    <col min="3325" max="3325" width="13.140625" customWidth="1"/>
    <col min="3326" max="3331" width="7.7109375" customWidth="1"/>
    <col min="3332" max="3332" width="9.140625" customWidth="1"/>
    <col min="3580" max="3580" width="8" customWidth="1"/>
    <col min="3581" max="3581" width="13.140625" customWidth="1"/>
    <col min="3582" max="3587" width="7.7109375" customWidth="1"/>
    <col min="3588" max="3588" width="9.140625" customWidth="1"/>
    <col min="3836" max="3836" width="8" customWidth="1"/>
    <col min="3837" max="3837" width="13.140625" customWidth="1"/>
    <col min="3838" max="3843" width="7.7109375" customWidth="1"/>
    <col min="3844" max="3844" width="9.140625" customWidth="1"/>
    <col min="4092" max="4092" width="8" customWidth="1"/>
    <col min="4093" max="4093" width="13.140625" customWidth="1"/>
    <col min="4094" max="4099" width="7.7109375" customWidth="1"/>
    <col min="4100" max="4100" width="9.140625" customWidth="1"/>
    <col min="4348" max="4348" width="8" customWidth="1"/>
    <col min="4349" max="4349" width="13.140625" customWidth="1"/>
    <col min="4350" max="4355" width="7.7109375" customWidth="1"/>
    <col min="4356" max="4356" width="9.140625" customWidth="1"/>
    <col min="4604" max="4604" width="8" customWidth="1"/>
    <col min="4605" max="4605" width="13.140625" customWidth="1"/>
    <col min="4606" max="4611" width="7.7109375" customWidth="1"/>
    <col min="4612" max="4612" width="9.140625" customWidth="1"/>
    <col min="4860" max="4860" width="8" customWidth="1"/>
    <col min="4861" max="4861" width="13.140625" customWidth="1"/>
    <col min="4862" max="4867" width="7.7109375" customWidth="1"/>
    <col min="4868" max="4868" width="9.140625" customWidth="1"/>
    <col min="5116" max="5116" width="8" customWidth="1"/>
    <col min="5117" max="5117" width="13.140625" customWidth="1"/>
    <col min="5118" max="5123" width="7.7109375" customWidth="1"/>
    <col min="5124" max="5124" width="9.140625" customWidth="1"/>
    <col min="5372" max="5372" width="8" customWidth="1"/>
    <col min="5373" max="5373" width="13.140625" customWidth="1"/>
    <col min="5374" max="5379" width="7.7109375" customWidth="1"/>
    <col min="5380" max="5380" width="9.140625" customWidth="1"/>
    <col min="5628" max="5628" width="8" customWidth="1"/>
    <col min="5629" max="5629" width="13.140625" customWidth="1"/>
    <col min="5630" max="5635" width="7.7109375" customWidth="1"/>
    <col min="5636" max="5636" width="9.140625" customWidth="1"/>
    <col min="5884" max="5884" width="8" customWidth="1"/>
    <col min="5885" max="5885" width="13.140625" customWidth="1"/>
    <col min="5886" max="5891" width="7.7109375" customWidth="1"/>
    <col min="5892" max="5892" width="9.140625" customWidth="1"/>
    <col min="6140" max="6140" width="8" customWidth="1"/>
    <col min="6141" max="6141" width="13.140625" customWidth="1"/>
    <col min="6142" max="6147" width="7.7109375" customWidth="1"/>
    <col min="6148" max="6148" width="9.140625" customWidth="1"/>
    <col min="6396" max="6396" width="8" customWidth="1"/>
    <col min="6397" max="6397" width="13.140625" customWidth="1"/>
    <col min="6398" max="6403" width="7.7109375" customWidth="1"/>
    <col min="6404" max="6404" width="9.140625" customWidth="1"/>
    <col min="6652" max="6652" width="8" customWidth="1"/>
    <col min="6653" max="6653" width="13.140625" customWidth="1"/>
    <col min="6654" max="6659" width="7.7109375" customWidth="1"/>
    <col min="6660" max="6660" width="9.140625" customWidth="1"/>
    <col min="6908" max="6908" width="8" customWidth="1"/>
    <col min="6909" max="6909" width="13.140625" customWidth="1"/>
    <col min="6910" max="6915" width="7.7109375" customWidth="1"/>
    <col min="6916" max="6916" width="9.140625" customWidth="1"/>
    <col min="7164" max="7164" width="8" customWidth="1"/>
    <col min="7165" max="7165" width="13.140625" customWidth="1"/>
    <col min="7166" max="7171" width="7.7109375" customWidth="1"/>
    <col min="7172" max="7172" width="9.140625" customWidth="1"/>
    <col min="7420" max="7420" width="8" customWidth="1"/>
    <col min="7421" max="7421" width="13.140625" customWidth="1"/>
    <col min="7422" max="7427" width="7.7109375" customWidth="1"/>
    <col min="7428" max="7428" width="9.140625" customWidth="1"/>
    <col min="7676" max="7676" width="8" customWidth="1"/>
    <col min="7677" max="7677" width="13.140625" customWidth="1"/>
    <col min="7678" max="7683" width="7.7109375" customWidth="1"/>
    <col min="7684" max="7684" width="9.140625" customWidth="1"/>
    <col min="7932" max="7932" width="8" customWidth="1"/>
    <col min="7933" max="7933" width="13.140625" customWidth="1"/>
    <col min="7934" max="7939" width="7.7109375" customWidth="1"/>
    <col min="7940" max="7940" width="9.140625" customWidth="1"/>
    <col min="8188" max="8188" width="8" customWidth="1"/>
    <col min="8189" max="8189" width="13.140625" customWidth="1"/>
    <col min="8190" max="8195" width="7.7109375" customWidth="1"/>
    <col min="8196" max="8196" width="9.140625" customWidth="1"/>
    <col min="8444" max="8444" width="8" customWidth="1"/>
    <col min="8445" max="8445" width="13.140625" customWidth="1"/>
    <col min="8446" max="8451" width="7.7109375" customWidth="1"/>
    <col min="8452" max="8452" width="9.140625" customWidth="1"/>
    <col min="8700" max="8700" width="8" customWidth="1"/>
    <col min="8701" max="8701" width="13.140625" customWidth="1"/>
    <col min="8702" max="8707" width="7.7109375" customWidth="1"/>
    <col min="8708" max="8708" width="9.140625" customWidth="1"/>
    <col min="8956" max="8956" width="8" customWidth="1"/>
    <col min="8957" max="8957" width="13.140625" customWidth="1"/>
    <col min="8958" max="8963" width="7.7109375" customWidth="1"/>
    <col min="8964" max="8964" width="9.140625" customWidth="1"/>
    <col min="9212" max="9212" width="8" customWidth="1"/>
    <col min="9213" max="9213" width="13.140625" customWidth="1"/>
    <col min="9214" max="9219" width="7.7109375" customWidth="1"/>
    <col min="9220" max="9220" width="9.140625" customWidth="1"/>
    <col min="9468" max="9468" width="8" customWidth="1"/>
    <col min="9469" max="9469" width="13.140625" customWidth="1"/>
    <col min="9470" max="9475" width="7.7109375" customWidth="1"/>
    <col min="9476" max="9476" width="9.140625" customWidth="1"/>
    <col min="9724" max="9724" width="8" customWidth="1"/>
    <col min="9725" max="9725" width="13.140625" customWidth="1"/>
    <col min="9726" max="9731" width="7.7109375" customWidth="1"/>
    <col min="9732" max="9732" width="9.140625" customWidth="1"/>
    <col min="9980" max="9980" width="8" customWidth="1"/>
    <col min="9981" max="9981" width="13.140625" customWidth="1"/>
    <col min="9982" max="9987" width="7.7109375" customWidth="1"/>
    <col min="9988" max="9988" width="9.140625" customWidth="1"/>
    <col min="10236" max="10236" width="8" customWidth="1"/>
    <col min="10237" max="10237" width="13.140625" customWidth="1"/>
    <col min="10238" max="10243" width="7.7109375" customWidth="1"/>
    <col min="10244" max="10244" width="9.140625" customWidth="1"/>
    <col min="10492" max="10492" width="8" customWidth="1"/>
    <col min="10493" max="10493" width="13.140625" customWidth="1"/>
    <col min="10494" max="10499" width="7.7109375" customWidth="1"/>
    <col min="10500" max="10500" width="9.140625" customWidth="1"/>
    <col min="10748" max="10748" width="8" customWidth="1"/>
    <col min="10749" max="10749" width="13.140625" customWidth="1"/>
    <col min="10750" max="10755" width="7.7109375" customWidth="1"/>
    <col min="10756" max="10756" width="9.140625" customWidth="1"/>
    <col min="11004" max="11004" width="8" customWidth="1"/>
    <col min="11005" max="11005" width="13.140625" customWidth="1"/>
    <col min="11006" max="11011" width="7.7109375" customWidth="1"/>
    <col min="11012" max="11012" width="9.140625" customWidth="1"/>
    <col min="11260" max="11260" width="8" customWidth="1"/>
    <col min="11261" max="11261" width="13.140625" customWidth="1"/>
    <col min="11262" max="11267" width="7.7109375" customWidth="1"/>
    <col min="11268" max="11268" width="9.140625" customWidth="1"/>
    <col min="11516" max="11516" width="8" customWidth="1"/>
    <col min="11517" max="11517" width="13.140625" customWidth="1"/>
    <col min="11518" max="11523" width="7.7109375" customWidth="1"/>
    <col min="11524" max="11524" width="9.140625" customWidth="1"/>
    <col min="11772" max="11772" width="8" customWidth="1"/>
    <col min="11773" max="11773" width="13.140625" customWidth="1"/>
    <col min="11774" max="11779" width="7.7109375" customWidth="1"/>
    <col min="11780" max="11780" width="9.140625" customWidth="1"/>
    <col min="12028" max="12028" width="8" customWidth="1"/>
    <col min="12029" max="12029" width="13.140625" customWidth="1"/>
    <col min="12030" max="12035" width="7.7109375" customWidth="1"/>
    <col min="12036" max="12036" width="9.140625" customWidth="1"/>
    <col min="12284" max="12284" width="8" customWidth="1"/>
    <col min="12285" max="12285" width="13.140625" customWidth="1"/>
    <col min="12286" max="12291" width="7.7109375" customWidth="1"/>
    <col min="12292" max="12292" width="9.140625" customWidth="1"/>
    <col min="12540" max="12540" width="8" customWidth="1"/>
    <col min="12541" max="12541" width="13.140625" customWidth="1"/>
    <col min="12542" max="12547" width="7.7109375" customWidth="1"/>
    <col min="12548" max="12548" width="9.140625" customWidth="1"/>
    <col min="12796" max="12796" width="8" customWidth="1"/>
    <col min="12797" max="12797" width="13.140625" customWidth="1"/>
    <col min="12798" max="12803" width="7.7109375" customWidth="1"/>
    <col min="12804" max="12804" width="9.140625" customWidth="1"/>
    <col min="13052" max="13052" width="8" customWidth="1"/>
    <col min="13053" max="13053" width="13.140625" customWidth="1"/>
    <col min="13054" max="13059" width="7.7109375" customWidth="1"/>
    <col min="13060" max="13060" width="9.140625" customWidth="1"/>
    <col min="13308" max="13308" width="8" customWidth="1"/>
    <col min="13309" max="13309" width="13.140625" customWidth="1"/>
    <col min="13310" max="13315" width="7.7109375" customWidth="1"/>
    <col min="13316" max="13316" width="9.140625" customWidth="1"/>
    <col min="13564" max="13564" width="8" customWidth="1"/>
    <col min="13565" max="13565" width="13.140625" customWidth="1"/>
    <col min="13566" max="13571" width="7.7109375" customWidth="1"/>
    <col min="13572" max="13572" width="9.140625" customWidth="1"/>
    <col min="13820" max="13820" width="8" customWidth="1"/>
    <col min="13821" max="13821" width="13.140625" customWidth="1"/>
    <col min="13822" max="13827" width="7.7109375" customWidth="1"/>
    <col min="13828" max="13828" width="9.140625" customWidth="1"/>
    <col min="14076" max="14076" width="8" customWidth="1"/>
    <col min="14077" max="14077" width="13.140625" customWidth="1"/>
    <col min="14078" max="14083" width="7.7109375" customWidth="1"/>
    <col min="14084" max="14084" width="9.140625" customWidth="1"/>
    <col min="14332" max="14332" width="8" customWidth="1"/>
    <col min="14333" max="14333" width="13.140625" customWidth="1"/>
    <col min="14334" max="14339" width="7.7109375" customWidth="1"/>
    <col min="14340" max="14340" width="9.140625" customWidth="1"/>
    <col min="14588" max="14588" width="8" customWidth="1"/>
    <col min="14589" max="14589" width="13.140625" customWidth="1"/>
    <col min="14590" max="14595" width="7.7109375" customWidth="1"/>
    <col min="14596" max="14596" width="9.140625" customWidth="1"/>
    <col min="14844" max="14844" width="8" customWidth="1"/>
    <col min="14845" max="14845" width="13.140625" customWidth="1"/>
    <col min="14846" max="14851" width="7.7109375" customWidth="1"/>
    <col min="14852" max="14852" width="9.140625" customWidth="1"/>
    <col min="15100" max="15100" width="8" customWidth="1"/>
    <col min="15101" max="15101" width="13.140625" customWidth="1"/>
    <col min="15102" max="15107" width="7.7109375" customWidth="1"/>
    <col min="15108" max="15108" width="9.140625" customWidth="1"/>
    <col min="15356" max="15356" width="8" customWidth="1"/>
    <col min="15357" max="15357" width="13.140625" customWidth="1"/>
    <col min="15358" max="15363" width="7.7109375" customWidth="1"/>
    <col min="15364" max="15364" width="9.140625" customWidth="1"/>
    <col min="15612" max="15612" width="8" customWidth="1"/>
    <col min="15613" max="15613" width="13.140625" customWidth="1"/>
    <col min="15614" max="15619" width="7.7109375" customWidth="1"/>
    <col min="15620" max="15620" width="9.140625" customWidth="1"/>
    <col min="15868" max="15868" width="8" customWidth="1"/>
    <col min="15869" max="15869" width="13.140625" customWidth="1"/>
    <col min="15870" max="15875" width="7.7109375" customWidth="1"/>
    <col min="15876" max="15876" width="9.140625" customWidth="1"/>
    <col min="16124" max="16124" width="8" customWidth="1"/>
    <col min="16125" max="16125" width="13.140625" customWidth="1"/>
    <col min="16126" max="16131" width="7.7109375" customWidth="1"/>
    <col min="16132" max="16132" width="9.140625" customWidth="1"/>
  </cols>
  <sheetData>
    <row r="7" spans="1:10" ht="11.25" customHeight="1">
      <c r="A7" s="6"/>
      <c r="B7" s="132"/>
      <c r="C7" s="132"/>
      <c r="D7" s="132"/>
      <c r="E7" s="132"/>
      <c r="F7" s="132"/>
      <c r="G7" s="132"/>
      <c r="H7" s="133"/>
    </row>
    <row r="8" spans="1:10" ht="21.95" customHeight="1">
      <c r="A8" s="219" t="s">
        <v>95</v>
      </c>
      <c r="B8" s="219"/>
      <c r="C8" s="219"/>
      <c r="D8" s="219"/>
      <c r="E8" s="219"/>
      <c r="F8" s="219"/>
      <c r="G8" s="219"/>
      <c r="H8" s="219"/>
      <c r="I8" s="219"/>
      <c r="J8" s="219"/>
    </row>
    <row r="11" spans="1:10" ht="33" customHeight="1" thickBot="1">
      <c r="B11" s="140" t="s">
        <v>96</v>
      </c>
      <c r="C11" s="141" t="s">
        <v>97</v>
      </c>
    </row>
    <row r="12" spans="1:10" ht="12" customHeight="1" thickTop="1">
      <c r="B12" s="142" t="s">
        <v>98</v>
      </c>
      <c r="C12" s="171">
        <v>13.05</v>
      </c>
    </row>
    <row r="13" spans="1:10" ht="12" customHeight="1">
      <c r="B13" s="172" t="s">
        <v>103</v>
      </c>
      <c r="C13" s="173">
        <f>Becas_conalep!C12</f>
        <v>16.650306321358954</v>
      </c>
    </row>
    <row r="14" spans="1:10" ht="20.25" customHeight="1">
      <c r="B14" s="165" t="s">
        <v>114</v>
      </c>
      <c r="C14" s="173">
        <f>C13-C12</f>
        <v>3.6003063213589535</v>
      </c>
    </row>
    <row r="15" spans="1:10" ht="12" customHeight="1"/>
    <row r="17" spans="1:5" ht="22.5" customHeight="1"/>
    <row r="18" spans="1:5" ht="30" customHeight="1">
      <c r="A18" s="139" t="s">
        <v>99</v>
      </c>
      <c r="B18" s="139" t="s">
        <v>100</v>
      </c>
      <c r="C18" s="139" t="s">
        <v>102</v>
      </c>
      <c r="D18" s="139" t="s">
        <v>101</v>
      </c>
      <c r="E18" s="163" t="s">
        <v>106</v>
      </c>
    </row>
    <row r="19" spans="1:5" ht="9.75" customHeight="1">
      <c r="A19" s="134">
        <v>1</v>
      </c>
      <c r="B19" s="135" t="s">
        <v>91</v>
      </c>
      <c r="C19" s="136">
        <v>7.0734463276836159</v>
      </c>
      <c r="D19" s="136">
        <f>Becas_conalep!D46</f>
        <v>24.719605204127411</v>
      </c>
      <c r="E19" s="162">
        <f>Tabla3[[#This Row],[Segundo semestre 2010]]-Tabla3[[#This Row],[Segundo semestre 2009]]</f>
        <v>17.646158876443796</v>
      </c>
    </row>
    <row r="20" spans="1:5" ht="9.75" customHeight="1">
      <c r="A20" s="134">
        <v>2</v>
      </c>
      <c r="B20" s="135" t="s">
        <v>81</v>
      </c>
      <c r="C20" s="136">
        <v>5.6082362503386616</v>
      </c>
      <c r="D20" s="136">
        <f>Becas_conalep!D36</f>
        <v>22.721598002496879</v>
      </c>
      <c r="E20" s="162">
        <f>Tabla3[[#This Row],[Segundo semestre 2010]]-Tabla3[[#This Row],[Segundo semestre 2009]]</f>
        <v>17.11336175215822</v>
      </c>
    </row>
    <row r="21" spans="1:5" ht="9.75" customHeight="1">
      <c r="A21" s="134">
        <v>3</v>
      </c>
      <c r="B21" s="135" t="s">
        <v>89</v>
      </c>
      <c r="C21" s="136">
        <v>7.5021312872975283</v>
      </c>
      <c r="D21" s="136">
        <f>Becas_conalep!D44</f>
        <v>23.312152501985704</v>
      </c>
      <c r="E21" s="162">
        <f>Tabla3[[#This Row],[Segundo semestre 2010]]-Tabla3[[#This Row],[Segundo semestre 2009]]</f>
        <v>15.810021214688176</v>
      </c>
    </row>
    <row r="22" spans="1:5" ht="9.75" customHeight="1">
      <c r="A22" s="134">
        <v>4</v>
      </c>
      <c r="B22" s="135" t="s">
        <v>64</v>
      </c>
      <c r="C22" s="136">
        <v>7.8406169665809768</v>
      </c>
      <c r="D22" s="136">
        <f>Becas_conalep!D19</f>
        <v>22.620519159456119</v>
      </c>
      <c r="E22" s="162">
        <f>Tabla3[[#This Row],[Segundo semestre 2010]]-Tabla3[[#This Row],[Segundo semestre 2009]]</f>
        <v>14.779902192875142</v>
      </c>
    </row>
    <row r="23" spans="1:5" ht="9.75" customHeight="1">
      <c r="A23" s="134">
        <v>5</v>
      </c>
      <c r="B23" s="135" t="s">
        <v>85</v>
      </c>
      <c r="C23" s="136">
        <v>6.8468698202218539</v>
      </c>
      <c r="D23" s="136">
        <f>Becas_conalep!D40</f>
        <v>20.410098376200068</v>
      </c>
      <c r="E23" s="162">
        <f>Tabla3[[#This Row],[Segundo semestre 2010]]-Tabla3[[#This Row],[Segundo semestre 2009]]</f>
        <v>13.563228555978213</v>
      </c>
    </row>
    <row r="24" spans="1:5" ht="9.75" customHeight="1">
      <c r="A24" s="134">
        <v>6</v>
      </c>
      <c r="B24" s="135" t="s">
        <v>67</v>
      </c>
      <c r="C24" s="136">
        <v>7.2553506528469507</v>
      </c>
      <c r="D24" s="136">
        <f>Becas_conalep!D22</f>
        <v>19.723786537945831</v>
      </c>
      <c r="E24" s="162">
        <f>Tabla3[[#This Row],[Segundo semestre 2010]]-Tabla3[[#This Row],[Segundo semestre 2009]]</f>
        <v>12.468435885098881</v>
      </c>
    </row>
    <row r="25" spans="1:5" ht="9.75" customHeight="1">
      <c r="A25" s="134">
        <v>7</v>
      </c>
      <c r="B25" s="135" t="s">
        <v>63</v>
      </c>
      <c r="C25" s="136">
        <v>8.598028477546551</v>
      </c>
      <c r="D25" s="136">
        <f>Becas_conalep!D18</f>
        <v>20.535714285714285</v>
      </c>
      <c r="E25" s="162">
        <f>Tabla3[[#This Row],[Segundo semestre 2010]]-Tabla3[[#This Row],[Segundo semestre 2009]]</f>
        <v>11.937685808167734</v>
      </c>
    </row>
    <row r="26" spans="1:5" ht="9.75" customHeight="1">
      <c r="A26" s="134">
        <v>8</v>
      </c>
      <c r="B26" s="135" t="s">
        <v>74</v>
      </c>
      <c r="C26" s="136">
        <v>5.70031482349789</v>
      </c>
      <c r="D26" s="136">
        <f>Becas_conalep!D29</f>
        <v>17.336993822923816</v>
      </c>
      <c r="E26" s="162">
        <f>Tabla3[[#This Row],[Segundo semestre 2010]]-Tabla3[[#This Row],[Segundo semestre 2009]]</f>
        <v>11.636678999425925</v>
      </c>
    </row>
    <row r="27" spans="1:5" ht="9.75" customHeight="1">
      <c r="A27" s="134">
        <v>9</v>
      </c>
      <c r="B27" s="135" t="s">
        <v>71</v>
      </c>
      <c r="C27" s="136">
        <v>6.5306420944858861</v>
      </c>
      <c r="D27" s="136">
        <f>Becas_conalep!D26</f>
        <v>16.344864574953071</v>
      </c>
      <c r="E27" s="162">
        <f>Tabla3[[#This Row],[Segundo semestre 2010]]-Tabla3[[#This Row],[Segundo semestre 2009]]</f>
        <v>9.8142224804671852</v>
      </c>
    </row>
    <row r="28" spans="1:5" ht="9.75" customHeight="1">
      <c r="A28" s="134">
        <v>10</v>
      </c>
      <c r="B28" s="135" t="s">
        <v>61</v>
      </c>
      <c r="C28" s="136">
        <v>7.8671328671328675</v>
      </c>
      <c r="D28" s="136">
        <f>Becas_conalep!D16</f>
        <v>16.85313020709355</v>
      </c>
      <c r="E28" s="162">
        <f>Tabla3[[#This Row],[Segundo semestre 2010]]-Tabla3[[#This Row],[Segundo semestre 2009]]</f>
        <v>8.985997339960683</v>
      </c>
    </row>
    <row r="29" spans="1:5" ht="9.75" customHeight="1">
      <c r="A29" s="134">
        <v>11</v>
      </c>
      <c r="B29" s="135" t="s">
        <v>92</v>
      </c>
      <c r="C29" s="136">
        <v>7.3154800783801432</v>
      </c>
      <c r="D29" s="136">
        <f>Becas_conalep!D47</f>
        <v>15.731070496083552</v>
      </c>
      <c r="E29" s="162">
        <f>Tabla3[[#This Row],[Segundo semestre 2010]]-Tabla3[[#This Row],[Segundo semestre 2009]]</f>
        <v>8.4155904177034095</v>
      </c>
    </row>
    <row r="30" spans="1:5" ht="9.75" customHeight="1">
      <c r="A30" s="134">
        <v>12</v>
      </c>
      <c r="B30" s="135" t="s">
        <v>82</v>
      </c>
      <c r="C30" s="136">
        <v>10.644792064097674</v>
      </c>
      <c r="D30" s="136">
        <f>Becas_conalep!D37</f>
        <v>17.607223476297968</v>
      </c>
      <c r="E30" s="162">
        <f>Tabla3[[#This Row],[Segundo semestre 2010]]-Tabla3[[#This Row],[Segundo semestre 2009]]</f>
        <v>6.9624314122002939</v>
      </c>
    </row>
    <row r="31" spans="1:5" ht="9.75" customHeight="1">
      <c r="A31" s="134">
        <v>13</v>
      </c>
      <c r="B31" s="135" t="s">
        <v>72</v>
      </c>
      <c r="C31" s="136">
        <v>18.66122159090909</v>
      </c>
      <c r="D31" s="136">
        <f>Becas_conalep!D27</f>
        <v>25.148260939253085</v>
      </c>
      <c r="E31" s="162">
        <f>Tabla3[[#This Row],[Segundo semestre 2010]]-Tabla3[[#This Row],[Segundo semestre 2009]]</f>
        <v>6.4870393483439948</v>
      </c>
    </row>
    <row r="32" spans="1:5" ht="9.75" customHeight="1">
      <c r="A32" s="134">
        <v>14</v>
      </c>
      <c r="B32" s="135" t="s">
        <v>88</v>
      </c>
      <c r="C32" s="136">
        <v>7.4400695565768231</v>
      </c>
      <c r="D32" s="136">
        <f>Becas_conalep!D43</f>
        <v>12.236973947895793</v>
      </c>
      <c r="E32" s="162">
        <f>Tabla3[[#This Row],[Segundo semestre 2010]]-Tabla3[[#This Row],[Segundo semestre 2009]]</f>
        <v>4.7969043913189697</v>
      </c>
    </row>
    <row r="33" spans="1:5" ht="9.75" customHeight="1">
      <c r="A33" s="134">
        <v>15</v>
      </c>
      <c r="B33" s="135" t="s">
        <v>62</v>
      </c>
      <c r="C33" s="136">
        <v>5.2670349907918972</v>
      </c>
      <c r="D33" s="136">
        <f>Becas_conalep!D17</f>
        <v>9.8786828422876951</v>
      </c>
      <c r="E33" s="162">
        <f>Tabla3[[#This Row],[Segundo semestre 2010]]-Tabla3[[#This Row],[Segundo semestre 2009]]</f>
        <v>4.6116478514957979</v>
      </c>
    </row>
    <row r="34" spans="1:5" ht="9.75" customHeight="1">
      <c r="A34" s="134">
        <v>16</v>
      </c>
      <c r="B34" s="135" t="s">
        <v>87</v>
      </c>
      <c r="C34" s="136">
        <v>8.7409336061000555</v>
      </c>
      <c r="D34" s="136">
        <f>Becas_conalep!D42</f>
        <v>12.804521535763008</v>
      </c>
      <c r="E34" s="162">
        <f>Tabla3[[#This Row],[Segundo semestre 2010]]-Tabla3[[#This Row],[Segundo semestre 2009]]</f>
        <v>4.0635879296629529</v>
      </c>
    </row>
    <row r="35" spans="1:5" ht="9.75" customHeight="1">
      <c r="A35" s="134">
        <v>17</v>
      </c>
      <c r="B35" s="135" t="s">
        <v>76</v>
      </c>
      <c r="C35" s="136">
        <v>7.124471410185695</v>
      </c>
      <c r="D35" s="136">
        <f>Becas_conalep!D31</f>
        <v>10.572650289259663</v>
      </c>
      <c r="E35" s="162">
        <f>Tabla3[[#This Row],[Segundo semestre 2010]]-Tabla3[[#This Row],[Segundo semestre 2009]]</f>
        <v>3.4481788790739678</v>
      </c>
    </row>
    <row r="36" spans="1:5" ht="9.75" customHeight="1">
      <c r="A36" s="134">
        <v>18</v>
      </c>
      <c r="B36" s="135" t="s">
        <v>78</v>
      </c>
      <c r="C36" s="136">
        <v>13.96240889911776</v>
      </c>
      <c r="D36" s="136">
        <f>Becas_conalep!D33</f>
        <v>17.029494382022474</v>
      </c>
      <c r="E36" s="162">
        <f>Tabla3[[#This Row],[Segundo semestre 2010]]-Tabla3[[#This Row],[Segundo semestre 2009]]</f>
        <v>3.0670854829047141</v>
      </c>
    </row>
    <row r="37" spans="1:5" ht="9.75" customHeight="1">
      <c r="A37" s="134">
        <v>19</v>
      </c>
      <c r="B37" s="135" t="s">
        <v>86</v>
      </c>
      <c r="C37" s="136">
        <v>8.4284071813920587</v>
      </c>
      <c r="D37" s="136">
        <f>Becas_conalep!D41</f>
        <v>10.921063884375268</v>
      </c>
      <c r="E37" s="162">
        <f>Tabla3[[#This Row],[Segundo semestre 2010]]-Tabla3[[#This Row],[Segundo semestre 2009]]</f>
        <v>2.4926567029832096</v>
      </c>
    </row>
    <row r="38" spans="1:5" ht="9.75" customHeight="1">
      <c r="A38" s="134">
        <v>20</v>
      </c>
      <c r="B38" s="135" t="s">
        <v>84</v>
      </c>
      <c r="C38" s="136">
        <v>9.5660559305689485</v>
      </c>
      <c r="D38" s="136">
        <f>Becas_conalep!D39</f>
        <v>10.983670295489892</v>
      </c>
      <c r="E38" s="162">
        <f>Tabla3[[#This Row],[Segundo semestre 2010]]-Tabla3[[#This Row],[Segundo semestre 2009]]</f>
        <v>1.4176143649209436</v>
      </c>
    </row>
    <row r="39" spans="1:5" ht="9.75" customHeight="1">
      <c r="A39" s="134">
        <v>21</v>
      </c>
      <c r="B39" s="135" t="s">
        <v>83</v>
      </c>
      <c r="C39" s="136">
        <v>7.358806123761739</v>
      </c>
      <c r="D39" s="136">
        <f>Becas_conalep!D38</f>
        <v>8.518100964549669</v>
      </c>
      <c r="E39" s="162">
        <f>Tabla3[[#This Row],[Segundo semestre 2010]]-Tabla3[[#This Row],[Segundo semestre 2009]]</f>
        <v>1.15929484078793</v>
      </c>
    </row>
    <row r="40" spans="1:5" ht="9.75" customHeight="1">
      <c r="A40" s="134">
        <v>22</v>
      </c>
      <c r="B40" s="135" t="s">
        <v>79</v>
      </c>
      <c r="C40" s="136">
        <v>5.336599124174275</v>
      </c>
      <c r="D40" s="136">
        <f>Becas_conalep!D34</f>
        <v>6.0092890317970697</v>
      </c>
      <c r="E40" s="162">
        <f>Tabla3[[#This Row],[Segundo semestre 2010]]-Tabla3[[#This Row],[Segundo semestre 2009]]</f>
        <v>0.67268990762279479</v>
      </c>
    </row>
    <row r="41" spans="1:5" ht="9.75" customHeight="1">
      <c r="A41" s="134">
        <v>23</v>
      </c>
      <c r="B41" s="135" t="s">
        <v>90</v>
      </c>
      <c r="C41" s="136">
        <v>22.533737838686054</v>
      </c>
      <c r="D41" s="136">
        <f>Becas_conalep!D45</f>
        <v>22.875306714253849</v>
      </c>
      <c r="E41" s="162">
        <f>Tabla3[[#This Row],[Segundo semestre 2010]]-Tabla3[[#This Row],[Segundo semestre 2009]]</f>
        <v>0.34156887556779481</v>
      </c>
    </row>
    <row r="42" spans="1:5" ht="9.75" customHeight="1">
      <c r="A42" s="134">
        <v>24</v>
      </c>
      <c r="B42" s="135" t="s">
        <v>69</v>
      </c>
      <c r="C42" s="136">
        <v>13.770639110412219</v>
      </c>
      <c r="D42" s="136">
        <f>Becas_conalep!D24</f>
        <v>14.093304260924866</v>
      </c>
      <c r="E42" s="162">
        <f>Tabla3[[#This Row],[Segundo semestre 2010]]-Tabla3[[#This Row],[Segundo semestre 2009]]</f>
        <v>0.32266515051264655</v>
      </c>
    </row>
    <row r="43" spans="1:5" ht="9.75" customHeight="1">
      <c r="A43" s="134">
        <v>25</v>
      </c>
      <c r="B43" s="135" t="s">
        <v>66</v>
      </c>
      <c r="C43" s="136">
        <v>23.439474349254485</v>
      </c>
      <c r="D43" s="136">
        <f>Becas_conalep!D21</f>
        <v>23.490017690169321</v>
      </c>
      <c r="E43" s="162">
        <f>Tabla3[[#This Row],[Segundo semestre 2010]]-Tabla3[[#This Row],[Segundo semestre 2009]]</f>
        <v>5.0543340914835255E-2</v>
      </c>
    </row>
    <row r="44" spans="1:5" ht="9.75" customHeight="1">
      <c r="A44" s="134">
        <v>26</v>
      </c>
      <c r="B44" s="135" t="s">
        <v>70</v>
      </c>
      <c r="C44" s="136">
        <v>11.255411255411255</v>
      </c>
      <c r="D44" s="136">
        <f>Becas_conalep!D25</f>
        <v>11.3047363717605</v>
      </c>
      <c r="E44" s="162">
        <f>Tabla3[[#This Row],[Segundo semestre 2010]]-Tabla3[[#This Row],[Segundo semestre 2009]]</f>
        <v>4.9325116349244524E-2</v>
      </c>
    </row>
    <row r="45" spans="1:5" ht="9.75" customHeight="1">
      <c r="A45" s="134">
        <v>27</v>
      </c>
      <c r="B45" s="135" t="s">
        <v>75</v>
      </c>
      <c r="C45" s="136">
        <v>24.63759276202094</v>
      </c>
      <c r="D45" s="136">
        <f>Becas_conalep!D30</f>
        <v>24.005644592279005</v>
      </c>
      <c r="E45" s="162">
        <f>Tabla3[[#This Row],[Segundo semestre 2010]]-Tabla3[[#This Row],[Segundo semestre 2009]]</f>
        <v>-0.63194816974193557</v>
      </c>
    </row>
    <row r="46" spans="1:5" ht="9.75" customHeight="1">
      <c r="A46" s="134">
        <v>28</v>
      </c>
      <c r="B46" s="135" t="s">
        <v>68</v>
      </c>
      <c r="C46" s="136">
        <v>7.2612470402525648</v>
      </c>
      <c r="D46" s="136">
        <f>Becas_conalep!D23</f>
        <v>6.099110546378653</v>
      </c>
      <c r="E46" s="162">
        <f>Tabla3[[#This Row],[Segundo semestre 2010]]-Tabla3[[#This Row],[Segundo semestre 2009]]</f>
        <v>-1.1621364938739118</v>
      </c>
    </row>
    <row r="47" spans="1:5" ht="9.75" customHeight="1">
      <c r="A47" s="134">
        <v>29</v>
      </c>
      <c r="B47" s="135" t="s">
        <v>65</v>
      </c>
      <c r="C47" s="136">
        <v>13.67443554260743</v>
      </c>
      <c r="D47" s="136">
        <f>Becas_conalep!D20</f>
        <v>11.704834605597965</v>
      </c>
      <c r="E47" s="162">
        <f>Tabla3[[#This Row],[Segundo semestre 2010]]-Tabla3[[#This Row],[Segundo semestre 2009]]</f>
        <v>-1.9696009370094654</v>
      </c>
    </row>
    <row r="48" spans="1:5" ht="9.75" customHeight="1">
      <c r="A48" s="134">
        <v>30</v>
      </c>
      <c r="B48" s="135" t="s">
        <v>73</v>
      </c>
      <c r="C48" s="136">
        <v>17.479127390250472</v>
      </c>
      <c r="D48" s="136">
        <f>Becas_conalep!D28</f>
        <v>14.991284137129576</v>
      </c>
      <c r="E48" s="162">
        <f>Tabla3[[#This Row],[Segundo semestre 2010]]-Tabla3[[#This Row],[Segundo semestre 2009]]</f>
        <v>-2.4878432531208965</v>
      </c>
    </row>
    <row r="49" spans="1:10" ht="9.75" customHeight="1">
      <c r="A49" s="134">
        <v>31</v>
      </c>
      <c r="B49" s="135" t="s">
        <v>80</v>
      </c>
      <c r="C49" s="136">
        <v>12.074947952810549</v>
      </c>
      <c r="D49" s="136">
        <f>Becas_conalep!D35</f>
        <v>9.3781012239497183</v>
      </c>
      <c r="E49" s="162">
        <f>Tabla3[[#This Row],[Segundo semestre 2010]]-Tabla3[[#This Row],[Segundo semestre 2009]]</f>
        <v>-2.6968467288608302</v>
      </c>
    </row>
    <row r="50" spans="1:10" ht="9.75" customHeight="1">
      <c r="A50" s="134">
        <v>32</v>
      </c>
      <c r="B50" s="135" t="s">
        <v>77</v>
      </c>
      <c r="C50" s="136">
        <v>21.706783369803063</v>
      </c>
      <c r="D50" s="136">
        <f>Becas_conalep!D32</f>
        <v>18.726513569937371</v>
      </c>
      <c r="E50" s="162">
        <f>Tabla3[[#This Row],[Segundo semestre 2010]]-Tabla3[[#This Row],[Segundo semestre 2009]]</f>
        <v>-2.9802697998656917</v>
      </c>
    </row>
    <row r="51" spans="1:10" ht="9.75" customHeight="1">
      <c r="A51" s="134"/>
      <c r="B51" s="135"/>
      <c r="C51" s="136"/>
      <c r="D51" s="136"/>
    </row>
    <row r="52" spans="1:10" ht="9.75" customHeight="1">
      <c r="A52" s="164"/>
      <c r="B52" s="164"/>
      <c r="C52" s="164"/>
      <c r="D52" s="164"/>
    </row>
    <row r="53" spans="1:10" ht="30.75" customHeight="1">
      <c r="A53" s="220" t="s">
        <v>107</v>
      </c>
      <c r="B53" s="220"/>
      <c r="C53" s="220"/>
      <c r="D53" s="220"/>
      <c r="E53" s="220"/>
      <c r="F53" s="220"/>
      <c r="G53" s="220"/>
      <c r="H53" s="220"/>
      <c r="I53" s="220"/>
      <c r="J53" s="220"/>
    </row>
  </sheetData>
  <dataConsolidate/>
  <mergeCells count="2">
    <mergeCell ref="A8:J8"/>
    <mergeCell ref="A53:J53"/>
  </mergeCells>
  <conditionalFormatting sqref="E19:E50">
    <cfRule type="colorScale" priority="1">
      <colorScale>
        <cfvo type="min"/>
        <cfvo type="percentile" val="50"/>
        <cfvo type="max"/>
        <color rgb="FFF8696B"/>
        <color rgb="FFFFEB84"/>
        <color rgb="FF63BE7B"/>
      </colorScale>
    </cfRule>
  </conditionalFormatting>
  <printOptions horizontalCentered="1"/>
  <pageMargins left="0.39370078740157483" right="0.39370078740157483" top="0.73685039370078742" bottom="0.19685039370078741" header="0" footer="0"/>
  <pageSetup paperSize="9" scale="81" orientation="portrait" r:id="rId1"/>
  <ignoredErrors>
    <ignoredError sqref="C14" calculatedColumn="1"/>
  </ignoredErrors>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K53"/>
  <sheetViews>
    <sheetView view="pageBreakPreview" topLeftCell="A26" zoomScaleSheetLayoutView="100" workbookViewId="0">
      <selection activeCell="J48" sqref="J48"/>
    </sheetView>
  </sheetViews>
  <sheetFormatPr baseColWidth="10" defaultRowHeight="14.25"/>
  <cols>
    <col min="1" max="1" width="15.5703125" style="131" customWidth="1"/>
    <col min="2" max="4" width="17.42578125" style="131" customWidth="1"/>
    <col min="5" max="16384" width="11.42578125" style="104"/>
  </cols>
  <sheetData>
    <row r="1" spans="1:10">
      <c r="A1" s="103"/>
      <c r="B1" s="103"/>
      <c r="C1" s="103"/>
      <c r="D1" s="103"/>
    </row>
    <row r="2" spans="1:10">
      <c r="A2" s="103"/>
      <c r="B2" s="103"/>
      <c r="C2" s="103"/>
      <c r="D2" s="103"/>
    </row>
    <row r="3" spans="1:10">
      <c r="A3" s="103"/>
      <c r="B3" s="103"/>
      <c r="C3" s="103"/>
      <c r="D3" s="103"/>
    </row>
    <row r="4" spans="1:10">
      <c r="A4" s="105"/>
      <c r="B4" s="105"/>
      <c r="C4" s="105"/>
      <c r="D4" s="105"/>
    </row>
    <row r="5" spans="1:10">
      <c r="A5" s="106"/>
      <c r="B5" s="106"/>
      <c r="C5" s="106"/>
      <c r="D5" s="106"/>
    </row>
    <row r="6" spans="1:10" ht="17.25" customHeight="1">
      <c r="A6" s="107" t="s">
        <v>55</v>
      </c>
      <c r="B6" s="108"/>
      <c r="C6" s="108"/>
      <c r="D6" s="108"/>
    </row>
    <row r="7" spans="1:10" ht="17.25" customHeight="1">
      <c r="A7" s="107"/>
      <c r="B7" s="108"/>
      <c r="C7" s="108"/>
      <c r="D7" s="108"/>
    </row>
    <row r="8" spans="1:10" ht="17.25" customHeight="1">
      <c r="A8" s="107"/>
      <c r="B8" s="108"/>
      <c r="C8" s="108"/>
      <c r="D8" s="108"/>
    </row>
    <row r="9" spans="1:10">
      <c r="A9" s="109"/>
      <c r="B9" s="109"/>
      <c r="C9" s="106"/>
      <c r="D9" s="109"/>
    </row>
    <row r="10" spans="1:10" ht="12.75" customHeight="1">
      <c r="A10" s="110" t="s">
        <v>56</v>
      </c>
      <c r="B10" s="111"/>
      <c r="C10" s="112" t="s">
        <v>57</v>
      </c>
      <c r="D10" s="112"/>
    </row>
    <row r="11" spans="1:10" ht="9.75" customHeight="1">
      <c r="A11" s="113"/>
      <c r="B11" s="113"/>
      <c r="C11" s="113"/>
      <c r="D11" s="113"/>
    </row>
    <row r="12" spans="1:10" ht="25.5" customHeight="1">
      <c r="A12" s="114" t="s">
        <v>113</v>
      </c>
      <c r="B12" s="115" t="s">
        <v>112</v>
      </c>
      <c r="C12" s="115">
        <f>D48</f>
        <v>16.650306321358954</v>
      </c>
      <c r="D12" s="116"/>
    </row>
    <row r="13" spans="1:10" ht="10.5" customHeight="1">
      <c r="A13" s="113"/>
      <c r="B13" s="113"/>
      <c r="C13" s="113"/>
      <c r="D13" s="113"/>
    </row>
    <row r="14" spans="1:10" ht="10.5" customHeight="1">
      <c r="A14" s="221" t="s">
        <v>58</v>
      </c>
      <c r="B14" s="117" t="s">
        <v>104</v>
      </c>
      <c r="C14" s="118"/>
      <c r="D14" s="119"/>
    </row>
    <row r="15" spans="1:10" ht="33.75" customHeight="1">
      <c r="A15" s="222"/>
      <c r="B15" s="120" t="s">
        <v>109</v>
      </c>
      <c r="C15" s="121" t="s">
        <v>110</v>
      </c>
      <c r="D15" s="121" t="s">
        <v>111</v>
      </c>
      <c r="F15" s="120" t="s">
        <v>105</v>
      </c>
      <c r="G15" s="120" t="s">
        <v>59</v>
      </c>
      <c r="H15" s="120" t="s">
        <v>60</v>
      </c>
    </row>
    <row r="16" spans="1:10" ht="12.75" customHeight="1">
      <c r="A16" s="122" t="s">
        <v>61</v>
      </c>
      <c r="B16" s="123">
        <v>4201</v>
      </c>
      <c r="C16" s="123">
        <v>708</v>
      </c>
      <c r="D16" s="124">
        <f>IF(C16=0,0,(C16/B16)*100)</f>
        <v>16.85313020709355</v>
      </c>
      <c r="F16" s="123">
        <v>4004</v>
      </c>
      <c r="G16" s="123">
        <v>315</v>
      </c>
      <c r="H16" s="158">
        <v>7.8671328671328675</v>
      </c>
      <c r="J16" s="123"/>
    </row>
    <row r="17" spans="1:10" ht="12.75" customHeight="1">
      <c r="A17" s="122" t="s">
        <v>62</v>
      </c>
      <c r="B17" s="123">
        <v>8078</v>
      </c>
      <c r="C17" s="123">
        <v>798</v>
      </c>
      <c r="D17" s="124">
        <f t="shared" ref="D17:D47" si="0">IF(C17=0,0,(C17/B17)*100)</f>
        <v>9.8786828422876951</v>
      </c>
      <c r="F17" s="123">
        <v>8145</v>
      </c>
      <c r="G17" s="123">
        <v>429</v>
      </c>
      <c r="H17" s="158">
        <v>5.2670349907918972</v>
      </c>
      <c r="J17" s="123"/>
    </row>
    <row r="18" spans="1:10" ht="12.75" customHeight="1">
      <c r="A18" s="122" t="s">
        <v>63</v>
      </c>
      <c r="B18" s="123">
        <v>1792</v>
      </c>
      <c r="C18" s="123">
        <v>368</v>
      </c>
      <c r="D18" s="124">
        <f t="shared" si="0"/>
        <v>20.535714285714285</v>
      </c>
      <c r="F18" s="123">
        <v>1826</v>
      </c>
      <c r="G18" s="123">
        <v>157</v>
      </c>
      <c r="H18" s="158">
        <v>8.598028477546551</v>
      </c>
      <c r="J18" s="123"/>
    </row>
    <row r="19" spans="1:10" ht="12.75" customHeight="1">
      <c r="A19" s="122" t="s">
        <v>64</v>
      </c>
      <c r="B19" s="123">
        <v>1618</v>
      </c>
      <c r="C19" s="123">
        <v>366</v>
      </c>
      <c r="D19" s="124">
        <f t="shared" si="0"/>
        <v>22.620519159456119</v>
      </c>
      <c r="F19" s="123">
        <v>1556</v>
      </c>
      <c r="G19" s="123">
        <v>122</v>
      </c>
      <c r="H19" s="158">
        <v>7.8406169665809768</v>
      </c>
      <c r="J19" s="123"/>
    </row>
    <row r="20" spans="1:10" ht="12.75" customHeight="1">
      <c r="A20" s="122" t="s">
        <v>65</v>
      </c>
      <c r="B20" s="123">
        <v>6288</v>
      </c>
      <c r="C20" s="123">
        <v>736</v>
      </c>
      <c r="D20" s="124">
        <f t="shared" si="0"/>
        <v>11.704834605597965</v>
      </c>
      <c r="F20" s="123">
        <v>5492</v>
      </c>
      <c r="G20" s="123">
        <v>751</v>
      </c>
      <c r="H20" s="158">
        <v>13.67443554260743</v>
      </c>
      <c r="J20" s="123"/>
    </row>
    <row r="21" spans="1:10" ht="12.75" customHeight="1">
      <c r="A21" s="122" t="s">
        <v>66</v>
      </c>
      <c r="B21" s="123">
        <v>7914</v>
      </c>
      <c r="C21" s="123">
        <v>1859</v>
      </c>
      <c r="D21" s="124">
        <f t="shared" si="0"/>
        <v>23.490017690169321</v>
      </c>
      <c r="F21" s="123">
        <v>7914</v>
      </c>
      <c r="G21" s="123">
        <v>1855</v>
      </c>
      <c r="H21" s="158">
        <v>23.439474349254485</v>
      </c>
      <c r="J21" s="123"/>
    </row>
    <row r="22" spans="1:10" ht="12.75" customHeight="1">
      <c r="A22" s="122" t="s">
        <v>67</v>
      </c>
      <c r="B22" s="123">
        <v>7458</v>
      </c>
      <c r="C22" s="123">
        <v>1471</v>
      </c>
      <c r="D22" s="124">
        <f t="shared" si="0"/>
        <v>19.723786537945831</v>
      </c>
      <c r="F22" s="123">
        <v>7429</v>
      </c>
      <c r="G22" s="123">
        <v>539</v>
      </c>
      <c r="H22" s="158">
        <v>7.2553506528469507</v>
      </c>
      <c r="J22" s="123"/>
    </row>
    <row r="23" spans="1:10" ht="12.75" customHeight="1">
      <c r="A23" s="122" t="s">
        <v>68</v>
      </c>
      <c r="B23" s="123">
        <v>1574</v>
      </c>
      <c r="C23" s="123">
        <v>96</v>
      </c>
      <c r="D23" s="124">
        <f t="shared" si="0"/>
        <v>6.099110546378653</v>
      </c>
      <c r="F23" s="123">
        <v>1267</v>
      </c>
      <c r="G23" s="123">
        <v>92</v>
      </c>
      <c r="H23" s="158">
        <v>7.2612470402525648</v>
      </c>
      <c r="J23" s="123"/>
    </row>
    <row r="24" spans="1:10" ht="12.75" customHeight="1">
      <c r="A24" s="122" t="s">
        <v>69</v>
      </c>
      <c r="B24" s="123">
        <v>44028</v>
      </c>
      <c r="C24" s="123">
        <v>6205</v>
      </c>
      <c r="D24" s="124">
        <f t="shared" si="0"/>
        <v>14.093304260924866</v>
      </c>
      <c r="F24" s="123">
        <v>44515</v>
      </c>
      <c r="G24" s="123">
        <v>6130</v>
      </c>
      <c r="H24" s="158">
        <v>13.770639110412219</v>
      </c>
      <c r="J24" s="123"/>
    </row>
    <row r="25" spans="1:10" ht="12.75" customHeight="1">
      <c r="A25" s="122" t="s">
        <v>70</v>
      </c>
      <c r="B25" s="123">
        <v>2238</v>
      </c>
      <c r="C25" s="123">
        <v>253</v>
      </c>
      <c r="D25" s="124">
        <f t="shared" si="0"/>
        <v>11.3047363717605</v>
      </c>
      <c r="F25" s="123">
        <v>2310</v>
      </c>
      <c r="G25" s="123">
        <v>260</v>
      </c>
      <c r="H25" s="158">
        <v>11.255411255411255</v>
      </c>
      <c r="J25" s="123"/>
    </row>
    <row r="26" spans="1:10" ht="12.75" customHeight="1">
      <c r="A26" s="122" t="s">
        <v>71</v>
      </c>
      <c r="B26" s="123">
        <v>14916</v>
      </c>
      <c r="C26" s="123">
        <v>2438</v>
      </c>
      <c r="D26" s="124">
        <f t="shared" si="0"/>
        <v>16.344864574953071</v>
      </c>
      <c r="F26" s="123">
        <v>13674</v>
      </c>
      <c r="G26" s="123">
        <v>893</v>
      </c>
      <c r="H26" s="158">
        <v>6.5306420944858861</v>
      </c>
      <c r="J26" s="123"/>
    </row>
    <row r="27" spans="1:10" ht="12.75" customHeight="1">
      <c r="A27" s="122" t="s">
        <v>72</v>
      </c>
      <c r="B27" s="123">
        <v>6239</v>
      </c>
      <c r="C27" s="123">
        <v>1569</v>
      </c>
      <c r="D27" s="124">
        <f t="shared" si="0"/>
        <v>25.148260939253085</v>
      </c>
      <c r="F27" s="123">
        <v>5632</v>
      </c>
      <c r="G27" s="123">
        <v>1051</v>
      </c>
      <c r="H27" s="158">
        <v>18.66122159090909</v>
      </c>
      <c r="J27" s="123"/>
    </row>
    <row r="28" spans="1:10" ht="12.75" customHeight="1">
      <c r="A28" s="122" t="s">
        <v>73</v>
      </c>
      <c r="B28" s="123">
        <v>3442</v>
      </c>
      <c r="C28" s="123">
        <v>516</v>
      </c>
      <c r="D28" s="124">
        <f t="shared" si="0"/>
        <v>14.991284137129576</v>
      </c>
      <c r="F28" s="123">
        <v>3713</v>
      </c>
      <c r="G28" s="123">
        <v>649</v>
      </c>
      <c r="H28" s="158">
        <v>17.479127390250472</v>
      </c>
      <c r="J28" s="123"/>
    </row>
    <row r="29" spans="1:10" ht="12.75" customHeight="1">
      <c r="A29" s="122" t="s">
        <v>74</v>
      </c>
      <c r="B29" s="123">
        <v>14570</v>
      </c>
      <c r="C29" s="123">
        <v>2526</v>
      </c>
      <c r="D29" s="124">
        <f t="shared" si="0"/>
        <v>17.336993822923816</v>
      </c>
      <c r="F29" s="123">
        <v>14929</v>
      </c>
      <c r="G29" s="123">
        <v>851</v>
      </c>
      <c r="H29" s="158">
        <v>5.70031482349789</v>
      </c>
      <c r="J29" s="123"/>
    </row>
    <row r="30" spans="1:10" ht="12.75" customHeight="1">
      <c r="A30" s="122" t="s">
        <v>75</v>
      </c>
      <c r="B30" s="123">
        <v>49605</v>
      </c>
      <c r="C30" s="123">
        <v>11908</v>
      </c>
      <c r="D30" s="124">
        <f t="shared" si="0"/>
        <v>24.005644592279005</v>
      </c>
      <c r="F30" s="123">
        <v>49185</v>
      </c>
      <c r="G30" s="123">
        <v>12118</v>
      </c>
      <c r="H30" s="158">
        <v>24.63759276202094</v>
      </c>
      <c r="J30" s="123"/>
    </row>
    <row r="31" spans="1:10" ht="12.75" customHeight="1">
      <c r="A31" s="122" t="s">
        <v>76</v>
      </c>
      <c r="B31" s="123">
        <v>11927</v>
      </c>
      <c r="C31" s="123">
        <v>1261</v>
      </c>
      <c r="D31" s="124">
        <f t="shared" si="0"/>
        <v>10.572650289259663</v>
      </c>
      <c r="F31" s="123">
        <v>10878</v>
      </c>
      <c r="G31" s="123">
        <v>775</v>
      </c>
      <c r="H31" s="158">
        <v>7.124471410185695</v>
      </c>
      <c r="J31" s="123"/>
    </row>
    <row r="32" spans="1:10" ht="12.75" customHeight="1">
      <c r="A32" s="122" t="s">
        <v>77</v>
      </c>
      <c r="B32" s="123">
        <v>4790</v>
      </c>
      <c r="C32" s="123">
        <v>897</v>
      </c>
      <c r="D32" s="124">
        <f t="shared" si="0"/>
        <v>18.726513569937371</v>
      </c>
      <c r="F32" s="123">
        <v>4570</v>
      </c>
      <c r="G32" s="123">
        <v>992</v>
      </c>
      <c r="H32" s="158">
        <v>21.706783369803063</v>
      </c>
      <c r="J32" s="123"/>
    </row>
    <row r="33" spans="1:11" ht="12.75" customHeight="1">
      <c r="A33" s="122" t="s">
        <v>78</v>
      </c>
      <c r="B33" s="123">
        <v>2848</v>
      </c>
      <c r="C33" s="123">
        <v>485</v>
      </c>
      <c r="D33" s="124">
        <f t="shared" si="0"/>
        <v>17.029494382022474</v>
      </c>
      <c r="F33" s="123">
        <v>2607</v>
      </c>
      <c r="G33" s="123">
        <v>364</v>
      </c>
      <c r="H33" s="158">
        <v>13.96240889911776</v>
      </c>
      <c r="J33" s="123"/>
    </row>
    <row r="34" spans="1:11" ht="12.75" customHeight="1">
      <c r="A34" s="122" t="s">
        <v>79</v>
      </c>
      <c r="B34" s="123">
        <v>13995</v>
      </c>
      <c r="C34" s="123">
        <v>841</v>
      </c>
      <c r="D34" s="124">
        <f t="shared" si="0"/>
        <v>6.0092890317970697</v>
      </c>
      <c r="F34" s="123">
        <v>13473</v>
      </c>
      <c r="G34" s="123">
        <v>719</v>
      </c>
      <c r="H34" s="158">
        <v>5.336599124174275</v>
      </c>
      <c r="I34" s="161">
        <f t="shared" ref="I34:I45" si="1">C34/G34-1</f>
        <v>0.16968011126564675</v>
      </c>
      <c r="J34" s="123">
        <f t="shared" ref="J34:J45" si="2">C34-G34</f>
        <v>122</v>
      </c>
    </row>
    <row r="35" spans="1:11" ht="12.75" customHeight="1">
      <c r="A35" s="122" t="s">
        <v>80</v>
      </c>
      <c r="B35" s="123">
        <v>6046</v>
      </c>
      <c r="C35" s="123">
        <v>567</v>
      </c>
      <c r="D35" s="124">
        <f t="shared" si="0"/>
        <v>9.3781012239497183</v>
      </c>
      <c r="F35" s="123">
        <v>5764</v>
      </c>
      <c r="G35" s="123">
        <v>696</v>
      </c>
      <c r="H35" s="158">
        <v>12.074947952810549</v>
      </c>
      <c r="I35" s="161">
        <f t="shared" si="1"/>
        <v>-0.18534482758620685</v>
      </c>
      <c r="J35" s="123">
        <f t="shared" si="2"/>
        <v>-129</v>
      </c>
    </row>
    <row r="36" spans="1:11" ht="12.75" customHeight="1">
      <c r="A36" s="122" t="s">
        <v>81</v>
      </c>
      <c r="B36" s="123">
        <v>7209</v>
      </c>
      <c r="C36" s="123">
        <v>1638</v>
      </c>
      <c r="D36" s="124">
        <f t="shared" si="0"/>
        <v>22.721598002496879</v>
      </c>
      <c r="F36" s="123">
        <v>7382</v>
      </c>
      <c r="G36" s="123">
        <v>414</v>
      </c>
      <c r="H36" s="158">
        <v>5.6082362503386616</v>
      </c>
      <c r="I36" s="161">
        <f t="shared" si="1"/>
        <v>2.9565217391304346</v>
      </c>
      <c r="J36" s="123">
        <f t="shared" si="2"/>
        <v>1224</v>
      </c>
    </row>
    <row r="37" spans="1:11" ht="12.75" customHeight="1">
      <c r="A37" s="122" t="s">
        <v>82</v>
      </c>
      <c r="B37" s="123">
        <v>2658</v>
      </c>
      <c r="C37" s="123">
        <v>468</v>
      </c>
      <c r="D37" s="124">
        <f t="shared" si="0"/>
        <v>17.607223476297968</v>
      </c>
      <c r="F37" s="123">
        <v>2621</v>
      </c>
      <c r="G37" s="123">
        <v>279</v>
      </c>
      <c r="H37" s="158">
        <v>10.644792064097674</v>
      </c>
      <c r="I37" s="161">
        <f t="shared" si="1"/>
        <v>0.67741935483870974</v>
      </c>
      <c r="J37" s="123">
        <f t="shared" si="2"/>
        <v>189</v>
      </c>
    </row>
    <row r="38" spans="1:11" ht="12.75" customHeight="1">
      <c r="A38" s="122" t="s">
        <v>83</v>
      </c>
      <c r="B38" s="123">
        <v>7983</v>
      </c>
      <c r="C38" s="123">
        <v>680</v>
      </c>
      <c r="D38" s="124">
        <f t="shared" si="0"/>
        <v>8.518100964549669</v>
      </c>
      <c r="F38" s="123">
        <v>7773</v>
      </c>
      <c r="G38" s="123">
        <v>572</v>
      </c>
      <c r="H38" s="158">
        <v>7.358806123761739</v>
      </c>
      <c r="I38" s="161">
        <f t="shared" si="1"/>
        <v>0.18881118881118875</v>
      </c>
      <c r="J38" s="123">
        <f t="shared" si="2"/>
        <v>108</v>
      </c>
    </row>
    <row r="39" spans="1:11" ht="12.75" customHeight="1">
      <c r="A39" s="122" t="s">
        <v>84</v>
      </c>
      <c r="B39" s="123">
        <v>5144</v>
      </c>
      <c r="C39" s="123">
        <v>565</v>
      </c>
      <c r="D39" s="124">
        <f t="shared" si="0"/>
        <v>10.983670295489892</v>
      </c>
      <c r="F39" s="123">
        <v>5185</v>
      </c>
      <c r="G39" s="123">
        <v>496</v>
      </c>
      <c r="H39" s="158">
        <v>9.5660559305689485</v>
      </c>
      <c r="I39" s="161">
        <f t="shared" si="1"/>
        <v>0.13911290322580649</v>
      </c>
      <c r="J39" s="123">
        <f t="shared" si="2"/>
        <v>69</v>
      </c>
    </row>
    <row r="40" spans="1:11" ht="12.75" customHeight="1">
      <c r="A40" s="122" t="s">
        <v>85</v>
      </c>
      <c r="B40" s="123">
        <v>8437</v>
      </c>
      <c r="C40" s="123">
        <v>1722</v>
      </c>
      <c r="D40" s="124">
        <f t="shared" si="0"/>
        <v>20.410098376200068</v>
      </c>
      <c r="F40" s="123">
        <v>7843</v>
      </c>
      <c r="G40" s="123">
        <v>537</v>
      </c>
      <c r="H40" s="158">
        <v>6.8468698202218539</v>
      </c>
      <c r="I40" s="161">
        <f t="shared" si="1"/>
        <v>2.2067039106145252</v>
      </c>
      <c r="J40" s="123">
        <f t="shared" si="2"/>
        <v>1185</v>
      </c>
    </row>
    <row r="41" spans="1:11" ht="12.75" customHeight="1">
      <c r="A41" s="122" t="s">
        <v>86</v>
      </c>
      <c r="B41" s="123">
        <v>11693</v>
      </c>
      <c r="C41" s="123">
        <v>1277</v>
      </c>
      <c r="D41" s="124">
        <f t="shared" si="0"/>
        <v>10.921063884375268</v>
      </c>
      <c r="F41" s="123">
        <v>11307</v>
      </c>
      <c r="G41" s="123">
        <v>953</v>
      </c>
      <c r="H41" s="158">
        <v>8.4284071813920587</v>
      </c>
      <c r="I41" s="161">
        <f t="shared" si="1"/>
        <v>0.33997901364113337</v>
      </c>
      <c r="J41" s="123">
        <f t="shared" si="2"/>
        <v>324</v>
      </c>
    </row>
    <row r="42" spans="1:11" ht="12.75" customHeight="1">
      <c r="A42" s="122" t="s">
        <v>87</v>
      </c>
      <c r="B42" s="123">
        <v>5131</v>
      </c>
      <c r="C42" s="123">
        <v>657</v>
      </c>
      <c r="D42" s="124">
        <f t="shared" si="0"/>
        <v>12.804521535763008</v>
      </c>
      <c r="F42" s="123">
        <v>5377</v>
      </c>
      <c r="G42" s="123">
        <v>470</v>
      </c>
      <c r="H42" s="158">
        <v>8.7409336061000555</v>
      </c>
      <c r="I42" s="161">
        <f t="shared" si="1"/>
        <v>0.39787234042553199</v>
      </c>
      <c r="J42" s="123">
        <f t="shared" si="2"/>
        <v>187</v>
      </c>
    </row>
    <row r="43" spans="1:11" ht="12.75" customHeight="1">
      <c r="A43" s="122" t="s">
        <v>88</v>
      </c>
      <c r="B43" s="123">
        <v>7984</v>
      </c>
      <c r="C43" s="123">
        <v>977</v>
      </c>
      <c r="D43" s="124">
        <f t="shared" si="0"/>
        <v>12.236973947895793</v>
      </c>
      <c r="F43" s="123">
        <v>8051</v>
      </c>
      <c r="G43" s="123">
        <v>599</v>
      </c>
      <c r="H43" s="158">
        <v>7.4400695565768231</v>
      </c>
      <c r="I43" s="161">
        <f t="shared" si="1"/>
        <v>0.63105175292153581</v>
      </c>
      <c r="J43" s="123">
        <f t="shared" si="2"/>
        <v>378</v>
      </c>
    </row>
    <row r="44" spans="1:11" ht="12.75" customHeight="1">
      <c r="A44" s="122" t="s">
        <v>89</v>
      </c>
      <c r="B44" s="123">
        <v>2518</v>
      </c>
      <c r="C44" s="123">
        <v>587</v>
      </c>
      <c r="D44" s="124">
        <f t="shared" si="0"/>
        <v>23.312152501985704</v>
      </c>
      <c r="F44" s="123">
        <v>2346</v>
      </c>
      <c r="G44" s="123">
        <v>176</v>
      </c>
      <c r="H44" s="158">
        <v>7.5021312872975283</v>
      </c>
      <c r="I44" s="161">
        <f t="shared" si="1"/>
        <v>2.3352272727272729</v>
      </c>
      <c r="J44" s="123">
        <f t="shared" si="2"/>
        <v>411</v>
      </c>
    </row>
    <row r="45" spans="1:11" ht="12.75" customHeight="1">
      <c r="A45" s="122" t="s">
        <v>90</v>
      </c>
      <c r="B45" s="123">
        <v>8966</v>
      </c>
      <c r="C45" s="123">
        <v>2051</v>
      </c>
      <c r="D45" s="124">
        <f t="shared" si="0"/>
        <v>22.875306714253849</v>
      </c>
      <c r="F45" s="123">
        <v>9559</v>
      </c>
      <c r="G45" s="123">
        <v>2154</v>
      </c>
      <c r="H45" s="158">
        <v>22.533737838686054</v>
      </c>
      <c r="I45" s="161">
        <f t="shared" si="1"/>
        <v>-4.7818012999071513E-2</v>
      </c>
      <c r="J45" s="123">
        <f t="shared" si="2"/>
        <v>-103</v>
      </c>
    </row>
    <row r="46" spans="1:11" ht="12.75" customHeight="1">
      <c r="A46" s="122" t="s">
        <v>91</v>
      </c>
      <c r="B46" s="123">
        <v>4458</v>
      </c>
      <c r="C46" s="123">
        <v>1102</v>
      </c>
      <c r="D46" s="124">
        <f t="shared" si="0"/>
        <v>24.719605204127411</v>
      </c>
      <c r="F46" s="123">
        <v>4425</v>
      </c>
      <c r="G46" s="123">
        <v>313</v>
      </c>
      <c r="H46" s="158">
        <v>7.0734463276836159</v>
      </c>
      <c r="I46" s="161">
        <f>C46/G46-1</f>
        <v>2.5207667731629395</v>
      </c>
      <c r="J46" s="123">
        <f>C46-G46</f>
        <v>789</v>
      </c>
    </row>
    <row r="47" spans="1:11" ht="12.75" customHeight="1">
      <c r="A47" s="122" t="s">
        <v>92</v>
      </c>
      <c r="B47" s="123">
        <v>1532</v>
      </c>
      <c r="C47" s="123">
        <v>241</v>
      </c>
      <c r="D47" s="124">
        <f t="shared" si="0"/>
        <v>15.731070496083552</v>
      </c>
      <c r="F47" s="123">
        <v>1531</v>
      </c>
      <c r="G47" s="123">
        <v>112</v>
      </c>
      <c r="H47" s="158">
        <v>7.3154800783801432</v>
      </c>
      <c r="J47" s="123"/>
    </row>
    <row r="48" spans="1:11">
      <c r="A48" s="125" t="s">
        <v>93</v>
      </c>
      <c r="B48" s="126">
        <f>SUM(B16:B47)</f>
        <v>287280</v>
      </c>
      <c r="C48" s="126">
        <f>SUM(C16:C47)</f>
        <v>47833</v>
      </c>
      <c r="D48" s="127">
        <f>IF(C48=0,0,(C48/B48)*100)</f>
        <v>16.650306321358954</v>
      </c>
      <c r="F48" s="123">
        <v>282283</v>
      </c>
      <c r="G48" s="123">
        <v>36833</v>
      </c>
      <c r="H48" s="158">
        <v>13.048252994335471</v>
      </c>
      <c r="I48" s="159">
        <f>B48-F48</f>
        <v>4997</v>
      </c>
      <c r="J48" s="159">
        <f>C48-G48</f>
        <v>11000</v>
      </c>
      <c r="K48" s="160">
        <f>D48-H48</f>
        <v>3.6020533270234836</v>
      </c>
    </row>
    <row r="49" spans="1:10">
      <c r="A49" s="128"/>
      <c r="B49" s="129"/>
      <c r="C49" s="129"/>
      <c r="D49" s="130"/>
      <c r="I49" s="161">
        <f>B48/F48-1</f>
        <v>1.7702093289358567E-2</v>
      </c>
      <c r="J49" s="161">
        <f>C48/G48-1</f>
        <v>0.29864523660847619</v>
      </c>
    </row>
    <row r="50" spans="1:10">
      <c r="A50" s="223" t="s">
        <v>94</v>
      </c>
      <c r="B50" s="223"/>
      <c r="C50" s="223"/>
      <c r="D50" s="223"/>
    </row>
    <row r="51" spans="1:10" ht="14.25" customHeight="1">
      <c r="A51" s="223"/>
      <c r="B51" s="223"/>
      <c r="C51" s="223"/>
      <c r="D51" s="223"/>
    </row>
    <row r="52" spans="1:10" ht="14.25" customHeight="1">
      <c r="A52" s="223"/>
      <c r="B52" s="223"/>
      <c r="C52" s="223"/>
      <c r="D52" s="223"/>
    </row>
    <row r="53" spans="1:10" ht="14.25" customHeight="1">
      <c r="A53" s="223"/>
      <c r="B53" s="223"/>
      <c r="C53" s="223"/>
      <c r="D53" s="223"/>
    </row>
  </sheetData>
  <sheetProtection selectLockedCells="1"/>
  <mergeCells count="2">
    <mergeCell ref="A14:A15"/>
    <mergeCell ref="A50:D53"/>
  </mergeCells>
  <printOptions horizontalCentered="1" verticalCentered="1"/>
  <pageMargins left="0.23622047244094491" right="0.23622047244094491" top="0.19685039370078741" bottom="0.19685039370078741" header="0.31496062992125984" footer="0.31496062992125984"/>
  <pageSetup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showGridLines="0" view="pageBreakPreview" zoomScale="96" zoomScaleNormal="100" zoomScaleSheetLayoutView="96" workbookViewId="0">
      <selection activeCell="H16" sqref="H16"/>
    </sheetView>
  </sheetViews>
  <sheetFormatPr baseColWidth="10" defaultRowHeight="12.75"/>
  <cols>
    <col min="1" max="1" width="25.85546875" style="36" customWidth="1"/>
    <col min="2" max="6" width="10.140625" style="36" customWidth="1"/>
    <col min="7" max="7" width="1.5703125" style="36" customWidth="1"/>
    <col min="8" max="8" width="9.140625" style="36" customWidth="1"/>
    <col min="9" max="9" width="9.42578125" style="36" customWidth="1"/>
    <col min="10" max="12" width="13" style="36" customWidth="1"/>
    <col min="13" max="13" width="0.28515625" style="36" customWidth="1"/>
    <col min="14"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75" customHeight="1">
      <c r="C4" s="2"/>
      <c r="D4" s="2"/>
      <c r="E4" s="232"/>
      <c r="F4" s="232"/>
      <c r="G4" s="232"/>
      <c r="H4" s="232"/>
      <c r="I4" s="232"/>
      <c r="J4" s="3"/>
      <c r="K4" s="3"/>
    </row>
    <row r="5" spans="1:16" s="1" customFormat="1" ht="15.75" customHeight="1">
      <c r="C5" s="2"/>
      <c r="D5" s="2"/>
      <c r="E5" s="2"/>
      <c r="F5" s="2"/>
      <c r="G5" s="2"/>
      <c r="H5" s="2"/>
      <c r="I5" s="2"/>
      <c r="J5" s="3"/>
      <c r="K5" s="5"/>
    </row>
    <row r="6" spans="1:16" s="1" customFormat="1" ht="15.75" customHeight="1">
      <c r="A6" s="6" t="s">
        <v>51</v>
      </c>
      <c r="C6" s="2"/>
      <c r="D6" s="2"/>
      <c r="E6" s="2"/>
      <c r="F6" s="2"/>
      <c r="G6" s="2"/>
      <c r="H6" s="2"/>
      <c r="I6" s="2"/>
      <c r="J6" s="3"/>
      <c r="K6" s="5"/>
    </row>
    <row r="7" spans="1:16" s="1" customFormat="1" ht="24.75" customHeight="1">
      <c r="A7" s="233" t="s">
        <v>0</v>
      </c>
      <c r="B7" s="233"/>
      <c r="C7" s="233"/>
      <c r="D7" s="233"/>
      <c r="E7" s="233"/>
      <c r="F7" s="233"/>
      <c r="G7" s="233"/>
      <c r="H7" s="233"/>
      <c r="I7" s="233"/>
      <c r="J7" s="7"/>
      <c r="K7" s="7"/>
      <c r="L7" s="8"/>
      <c r="M7" s="8"/>
      <c r="N7" s="8"/>
      <c r="O7" s="8"/>
      <c r="P7" s="8"/>
    </row>
    <row r="8" spans="1:16" s="1" customFormat="1" ht="21.75" customHeight="1">
      <c r="A8" s="233" t="s">
        <v>1</v>
      </c>
      <c r="B8" s="233"/>
      <c r="C8" s="233"/>
      <c r="D8" s="233"/>
      <c r="E8" s="233"/>
      <c r="F8" s="233"/>
      <c r="G8" s="233"/>
      <c r="H8" s="233"/>
      <c r="I8" s="233"/>
      <c r="J8" s="7"/>
      <c r="K8" s="7"/>
      <c r="L8" s="8"/>
      <c r="M8" s="8"/>
      <c r="N8" s="8"/>
      <c r="O8" s="8"/>
      <c r="P8" s="8"/>
    </row>
    <row r="9" spans="1:16" s="1" customFormat="1" ht="15.75" customHeight="1">
      <c r="K9" s="3"/>
      <c r="O9" s="9"/>
      <c r="P9" s="9"/>
    </row>
    <row r="10" spans="1:16" s="13" customFormat="1" ht="15" customHeight="1">
      <c r="A10" s="10"/>
      <c r="B10" s="234" t="s">
        <v>42</v>
      </c>
      <c r="C10" s="235"/>
      <c r="D10" s="235"/>
      <c r="E10" s="235"/>
      <c r="F10" s="235"/>
      <c r="G10" s="11"/>
      <c r="H10" s="12"/>
      <c r="I10" s="12"/>
      <c r="K10" s="14"/>
      <c r="N10" s="9"/>
      <c r="O10" s="9"/>
      <c r="P10" s="9"/>
    </row>
    <row r="11" spans="1:16" s="13" customFormat="1" ht="15" customHeight="1">
      <c r="A11" s="10"/>
      <c r="B11" s="209">
        <v>2009</v>
      </c>
      <c r="C11" s="209">
        <v>2010</v>
      </c>
      <c r="D11" s="209">
        <v>2011</v>
      </c>
      <c r="E11" s="209">
        <v>2012</v>
      </c>
      <c r="F11" s="209">
        <v>2013</v>
      </c>
      <c r="G11" s="15"/>
      <c r="H11" s="236" t="s">
        <v>128</v>
      </c>
      <c r="I11" s="237"/>
      <c r="K11" s="14"/>
      <c r="M11" s="16"/>
      <c r="N11" s="9"/>
      <c r="O11" s="9"/>
      <c r="P11" s="9"/>
    </row>
    <row r="12" spans="1:16" s="16" customFormat="1" ht="11.25" customHeight="1">
      <c r="A12" s="13"/>
      <c r="B12" s="210"/>
      <c r="C12" s="210"/>
      <c r="D12" s="210"/>
      <c r="E12" s="210"/>
      <c r="F12" s="210"/>
      <c r="G12" s="15"/>
      <c r="H12" s="17" t="s">
        <v>2</v>
      </c>
      <c r="I12" s="18" t="s">
        <v>3</v>
      </c>
      <c r="M12" s="16">
        <f>SUM(B13:E13)/5</f>
        <v>76532.972990000009</v>
      </c>
      <c r="N12" s="227"/>
      <c r="O12" s="227"/>
      <c r="P12" s="227"/>
    </row>
    <row r="13" spans="1:16" s="16" customFormat="1" ht="18.75" customHeight="1">
      <c r="A13" s="19" t="s">
        <v>4</v>
      </c>
      <c r="B13" s="20">
        <v>76086</v>
      </c>
      <c r="C13" s="20">
        <v>90506</v>
      </c>
      <c r="D13" s="20">
        <v>98742</v>
      </c>
      <c r="E13" s="20">
        <v>117330.86495</v>
      </c>
      <c r="F13" s="20"/>
      <c r="G13" s="21"/>
      <c r="H13" s="22">
        <f>F13-E13</f>
        <v>-117330.86495</v>
      </c>
      <c r="I13" s="23">
        <f>F13/E13-1</f>
        <v>-1</v>
      </c>
      <c r="K13" s="24"/>
      <c r="M13" s="16">
        <f>SUM(B14:E14)/5</f>
        <v>446372.3</v>
      </c>
      <c r="N13" s="227"/>
      <c r="O13" s="227"/>
      <c r="P13" s="227"/>
    </row>
    <row r="14" spans="1:16" s="16" customFormat="1" ht="18.75" customHeight="1">
      <c r="A14" s="19" t="s">
        <v>5</v>
      </c>
      <c r="B14" s="20">
        <v>531486</v>
      </c>
      <c r="C14" s="20">
        <v>518241</v>
      </c>
      <c r="D14" s="20">
        <v>560225</v>
      </c>
      <c r="E14" s="20">
        <v>621909.5</v>
      </c>
      <c r="F14" s="20"/>
      <c r="G14" s="21"/>
      <c r="H14" s="22">
        <f>F14-E14</f>
        <v>-621909.5</v>
      </c>
      <c r="I14" s="23">
        <f>F14/E14-1</f>
        <v>-1</v>
      </c>
      <c r="J14" s="25"/>
      <c r="K14" s="24"/>
      <c r="N14" s="227"/>
      <c r="O14" s="227"/>
      <c r="P14" s="227"/>
    </row>
    <row r="15" spans="1:16" s="16" customFormat="1" ht="23.25" customHeight="1">
      <c r="A15" s="26" t="s">
        <v>6</v>
      </c>
      <c r="B15" s="27">
        <f>(B13/B14)*100</f>
        <v>14.315711044129104</v>
      </c>
      <c r="C15" s="27">
        <f>(C13/C14)*100</f>
        <v>17.464075594173366</v>
      </c>
      <c r="D15" s="27">
        <f t="shared" ref="D15:F15" si="0">(D13/D14)*100</f>
        <v>17.625418358695168</v>
      </c>
      <c r="E15" s="27">
        <f t="shared" si="0"/>
        <v>18.866228116791913</v>
      </c>
      <c r="F15" s="27" t="e">
        <f t="shared" si="0"/>
        <v>#DIV/0!</v>
      </c>
      <c r="G15" s="29"/>
      <c r="H15" s="228" t="e">
        <f>F15-E15</f>
        <v>#DIV/0!</v>
      </c>
      <c r="I15" s="229"/>
      <c r="J15" s="30"/>
      <c r="K15" s="24"/>
      <c r="L15" s="30"/>
      <c r="N15" s="227"/>
      <c r="O15" s="227"/>
      <c r="P15" s="227"/>
    </row>
    <row r="16" spans="1:16" ht="26.25" customHeight="1">
      <c r="A16" s="31"/>
      <c r="B16" s="230"/>
      <c r="C16" s="230"/>
      <c r="D16" s="230"/>
      <c r="E16" s="230"/>
      <c r="F16" s="32"/>
      <c r="G16" s="32"/>
      <c r="H16" s="33"/>
      <c r="I16" s="33"/>
      <c r="J16" s="34"/>
      <c r="K16" s="35"/>
      <c r="N16" s="227"/>
      <c r="O16" s="227"/>
      <c r="P16" s="227"/>
    </row>
    <row r="17" spans="1:35" ht="18" customHeight="1">
      <c r="A17" s="37"/>
      <c r="B17" s="38"/>
      <c r="C17" s="38"/>
      <c r="D17" s="38"/>
      <c r="E17" s="38"/>
      <c r="F17" s="38"/>
      <c r="G17" s="38"/>
      <c r="H17" s="33"/>
      <c r="I17" s="33"/>
      <c r="J17" s="39"/>
      <c r="N17" s="227"/>
      <c r="O17" s="227"/>
      <c r="P17" s="227"/>
    </row>
    <row r="18" spans="1:35" ht="18" customHeight="1">
      <c r="A18" s="40"/>
      <c r="B18" s="41"/>
      <c r="C18" s="42"/>
      <c r="D18" s="42"/>
      <c r="E18" s="41"/>
      <c r="F18" s="41"/>
      <c r="G18" s="41"/>
      <c r="H18" s="43"/>
      <c r="I18" s="43"/>
      <c r="N18" s="227"/>
      <c r="O18" s="227"/>
      <c r="P18" s="227"/>
    </row>
    <row r="19" spans="1:35" ht="18" customHeight="1"/>
    <row r="20" spans="1:35" ht="18" customHeight="1">
      <c r="N20" s="227"/>
      <c r="O20" s="227"/>
      <c r="P20" s="227"/>
    </row>
    <row r="21" spans="1:35" ht="18" customHeight="1">
      <c r="N21" s="227"/>
      <c r="O21" s="227"/>
      <c r="P21" s="227"/>
    </row>
    <row r="22" spans="1:35" ht="18" customHeight="1">
      <c r="E22" s="44"/>
      <c r="F22" s="44"/>
      <c r="G22" s="44"/>
      <c r="H22" s="44"/>
      <c r="I22" s="44"/>
      <c r="J22" s="44"/>
      <c r="K22" s="44"/>
      <c r="L22" s="44"/>
      <c r="M22" s="44"/>
      <c r="N22" s="227"/>
      <c r="O22" s="227"/>
      <c r="P22" s="227"/>
      <c r="AF22" s="231" t="s">
        <v>7</v>
      </c>
      <c r="AG22" s="224">
        <v>2000</v>
      </c>
      <c r="AH22" s="45" t="s">
        <v>8</v>
      </c>
      <c r="AI22" s="47">
        <v>10.4</v>
      </c>
    </row>
    <row r="23" spans="1:35" ht="18" customHeight="1">
      <c r="E23" s="44"/>
      <c r="F23" s="44"/>
      <c r="G23" s="44"/>
      <c r="H23" s="44"/>
      <c r="I23" s="44"/>
      <c r="J23" s="44"/>
      <c r="K23" s="44"/>
      <c r="L23" s="44"/>
      <c r="M23" s="44"/>
      <c r="N23" s="227"/>
      <c r="O23" s="227"/>
      <c r="P23" s="227"/>
      <c r="Q23" s="44"/>
      <c r="AF23" s="231"/>
      <c r="AG23" s="225"/>
      <c r="AH23" s="45" t="s">
        <v>9</v>
      </c>
      <c r="AI23" s="47">
        <v>9.8000000000000007</v>
      </c>
    </row>
    <row r="24" spans="1:35" ht="18" customHeight="1">
      <c r="E24" s="44"/>
      <c r="F24" s="44"/>
      <c r="G24" s="44"/>
      <c r="H24" s="44"/>
      <c r="I24" s="44"/>
      <c r="J24" s="44"/>
      <c r="K24" s="44"/>
      <c r="L24" s="44"/>
      <c r="M24" s="44"/>
      <c r="N24" s="227"/>
      <c r="O24" s="227"/>
      <c r="P24" s="227"/>
      <c r="Q24" s="44"/>
      <c r="AF24" s="231"/>
      <c r="AG24" s="225"/>
      <c r="AH24" s="45" t="s">
        <v>10</v>
      </c>
      <c r="AI24" s="47">
        <v>8.6999999999999993</v>
      </c>
    </row>
    <row r="25" spans="1:35" ht="18" customHeight="1">
      <c r="E25" s="44"/>
      <c r="F25" s="44"/>
      <c r="G25" s="44"/>
      <c r="H25" s="44"/>
      <c r="I25" s="44"/>
      <c r="J25" s="44"/>
      <c r="K25" s="44"/>
      <c r="L25" s="44"/>
      <c r="M25" s="44"/>
      <c r="N25" s="44"/>
      <c r="O25" s="44"/>
      <c r="P25" s="44"/>
      <c r="Q25" s="44"/>
      <c r="AF25" s="231"/>
      <c r="AG25" s="226"/>
      <c r="AH25" s="45" t="s">
        <v>11</v>
      </c>
      <c r="AI25" s="50">
        <v>9.15</v>
      </c>
    </row>
    <row r="26" spans="1:35" ht="18" customHeight="1">
      <c r="E26" s="44"/>
      <c r="F26" s="44"/>
      <c r="G26" s="44"/>
      <c r="H26" s="44"/>
      <c r="I26" s="44"/>
      <c r="J26" s="44"/>
      <c r="K26" s="44"/>
      <c r="L26" s="44"/>
      <c r="M26" s="44"/>
      <c r="N26" s="44"/>
      <c r="O26" s="44"/>
      <c r="P26" s="44"/>
      <c r="Q26" s="44"/>
      <c r="AF26" s="231"/>
      <c r="AG26" s="224">
        <v>2001</v>
      </c>
      <c r="AH26" s="45" t="s">
        <v>8</v>
      </c>
      <c r="AI26" s="47">
        <v>10.4</v>
      </c>
    </row>
    <row r="27" spans="1:35" ht="18" customHeight="1">
      <c r="N27" s="44"/>
      <c r="O27" s="44"/>
      <c r="P27" s="44"/>
      <c r="Q27" s="44"/>
      <c r="AF27" s="231"/>
      <c r="AG27" s="225"/>
      <c r="AH27" s="45" t="s">
        <v>9</v>
      </c>
      <c r="AI27" s="50">
        <v>10</v>
      </c>
    </row>
    <row r="28" spans="1:35" ht="18" customHeight="1">
      <c r="N28" s="44"/>
      <c r="O28" s="44"/>
      <c r="P28" s="44"/>
      <c r="Q28" s="44"/>
      <c r="AF28" s="231"/>
      <c r="AG28" s="225"/>
      <c r="AH28" s="45" t="s">
        <v>10</v>
      </c>
      <c r="AI28" s="47">
        <v>10.7</v>
      </c>
    </row>
    <row r="29" spans="1:35" ht="18" customHeight="1">
      <c r="AF29" s="231"/>
      <c r="AG29" s="226"/>
      <c r="AH29" s="45" t="s">
        <v>11</v>
      </c>
      <c r="AI29" s="47">
        <v>9.3000000000000007</v>
      </c>
    </row>
    <row r="30" spans="1:35" ht="33" customHeight="1">
      <c r="AF30" s="231"/>
      <c r="AG30" s="46">
        <v>2002</v>
      </c>
      <c r="AH30" s="45" t="s">
        <v>8</v>
      </c>
      <c r="AI30" s="47">
        <v>10.199999999999999</v>
      </c>
    </row>
    <row r="31" spans="1:35" ht="33" customHeight="1">
      <c r="AF31" s="231"/>
      <c r="AG31" s="49"/>
      <c r="AH31" s="45" t="s">
        <v>11</v>
      </c>
      <c r="AI31" s="47">
        <v>13.5</v>
      </c>
    </row>
    <row r="32" spans="1:35" ht="33" customHeight="1">
      <c r="AF32" s="65"/>
      <c r="AG32" s="65"/>
      <c r="AH32" s="65"/>
      <c r="AI32" s="66"/>
    </row>
    <row r="33" spans="2:2" ht="27.75" customHeight="1"/>
    <row r="34" spans="2:2" ht="38.25" customHeight="1"/>
    <row r="35" spans="2:2" ht="38.25" customHeight="1">
      <c r="B35" s="51"/>
    </row>
    <row r="36" spans="2:2" ht="48.75" customHeight="1"/>
    <row r="37" spans="2:2" ht="23.25" customHeight="1"/>
    <row r="38" spans="2:2" ht="23.25" customHeight="1"/>
    <row r="40" spans="2:2" ht="8.25" customHeight="1"/>
    <row r="41" spans="2:2" hidden="1"/>
    <row r="42" spans="2:2" hidden="1"/>
    <row r="43" spans="2:2" hidden="1"/>
    <row r="44" spans="2:2" hidden="1"/>
    <row r="45" spans="2:2" hidden="1"/>
    <row r="53" spans="1:1">
      <c r="A53" s="52"/>
    </row>
  </sheetData>
  <autoFilter ref="B21:B31"/>
  <dataConsolidate/>
  <mergeCells count="18">
    <mergeCell ref="E4:I4"/>
    <mergeCell ref="A7:I7"/>
    <mergeCell ref="A8:I8"/>
    <mergeCell ref="B10:F10"/>
    <mergeCell ref="B11:B12"/>
    <mergeCell ref="C11:C12"/>
    <mergeCell ref="D11:D12"/>
    <mergeCell ref="E11:E12"/>
    <mergeCell ref="H11:I11"/>
    <mergeCell ref="F11:F12"/>
    <mergeCell ref="AG22:AG25"/>
    <mergeCell ref="AG26:AG29"/>
    <mergeCell ref="N12:P15"/>
    <mergeCell ref="H15:I15"/>
    <mergeCell ref="B16:E16"/>
    <mergeCell ref="N16:P18"/>
    <mergeCell ref="N20:P24"/>
    <mergeCell ref="AF22:AF31"/>
  </mergeCells>
  <conditionalFormatting sqref="H13:H15 I13:I14">
    <cfRule type="cellIs" dxfId="4" priority="4" stopIfTrue="1" operator="lessThan">
      <formula>0</formula>
    </cfRule>
  </conditionalFormatting>
  <printOptions horizontalCentered="1"/>
  <pageMargins left="0.78740157480314965" right="0.78740157480314965" top="0.39370078740157483" bottom="0.39370078740157483" header="0" footer="0"/>
  <pageSetup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showGridLines="0" view="pageBreakPreview" topLeftCell="A7" zoomScale="96" zoomScaleNormal="100" zoomScaleSheetLayoutView="96" workbookViewId="0">
      <selection activeCell="H16" sqref="H16:I16"/>
    </sheetView>
  </sheetViews>
  <sheetFormatPr baseColWidth="10" defaultRowHeight="12.75"/>
  <cols>
    <col min="1" max="1" width="25.85546875" style="36" customWidth="1"/>
    <col min="2" max="6" width="10.140625" style="36" customWidth="1"/>
    <col min="7" max="7" width="3.42578125" style="36" customWidth="1"/>
    <col min="8" max="9" width="10.5703125" style="36" customWidth="1"/>
    <col min="10" max="10" width="0.28515625" style="36" customWidth="1"/>
    <col min="11" max="11" width="15.28515625" style="36" bestFit="1" customWidth="1"/>
    <col min="12"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
      <c r="F4" s="2"/>
      <c r="G4" s="2"/>
      <c r="H4" s="2"/>
      <c r="I4" s="2"/>
      <c r="J4" s="3"/>
      <c r="K4" s="3"/>
    </row>
    <row r="5" spans="1:16" s="1" customFormat="1" ht="21" customHeight="1">
      <c r="C5" s="2"/>
      <c r="D5" s="2"/>
      <c r="E5" s="232"/>
      <c r="F5" s="232"/>
      <c r="G5" s="232"/>
      <c r="H5" s="232"/>
      <c r="I5" s="232"/>
      <c r="J5" s="3"/>
      <c r="K5" s="3"/>
    </row>
    <row r="6" spans="1:16" s="1" customFormat="1" ht="21" customHeight="1">
      <c r="A6" s="6" t="s">
        <v>51</v>
      </c>
      <c r="C6" s="2"/>
      <c r="D6" s="2"/>
      <c r="E6" s="4"/>
      <c r="F6" s="4"/>
      <c r="G6" s="4"/>
      <c r="H6" s="4"/>
      <c r="I6" s="4"/>
      <c r="J6" s="3"/>
      <c r="K6" s="3"/>
    </row>
    <row r="7" spans="1:16" s="1" customFormat="1" ht="15.75" customHeight="1">
      <c r="C7" s="2"/>
      <c r="D7" s="2"/>
      <c r="E7" s="2"/>
      <c r="F7" s="2"/>
      <c r="G7" s="2"/>
      <c r="H7" s="2"/>
      <c r="I7" s="2"/>
      <c r="J7" s="3"/>
      <c r="K7" s="3"/>
    </row>
    <row r="8" spans="1:16" s="1" customFormat="1" ht="21.95" customHeight="1">
      <c r="A8" s="233" t="s">
        <v>12</v>
      </c>
      <c r="B8" s="233"/>
      <c r="C8" s="233"/>
      <c r="D8" s="233"/>
      <c r="E8" s="233"/>
      <c r="F8" s="233"/>
      <c r="G8" s="233"/>
      <c r="H8" s="233"/>
      <c r="I8" s="233"/>
      <c r="J8" s="7"/>
      <c r="K8" s="7"/>
      <c r="L8" s="8"/>
      <c r="M8" s="8"/>
      <c r="N8" s="8"/>
      <c r="O8" s="8"/>
      <c r="P8" s="8"/>
    </row>
    <row r="9" spans="1:16" s="1" customFormat="1" ht="21.75" customHeight="1">
      <c r="A9" s="233" t="s">
        <v>1</v>
      </c>
      <c r="B9" s="233"/>
      <c r="C9" s="233"/>
      <c r="D9" s="233"/>
      <c r="E9" s="233"/>
      <c r="F9" s="233"/>
      <c r="G9" s="233"/>
      <c r="H9" s="233"/>
      <c r="I9" s="233"/>
      <c r="J9" s="7"/>
      <c r="K9" s="7"/>
      <c r="L9" s="8"/>
      <c r="M9" s="8"/>
      <c r="N9" s="8"/>
      <c r="O9" s="8"/>
      <c r="P9" s="8"/>
    </row>
    <row r="10" spans="1:16" s="1" customFormat="1" ht="15.75" customHeight="1">
      <c r="K10" s="3"/>
      <c r="O10" s="9"/>
      <c r="P10" s="9"/>
    </row>
    <row r="11" spans="1:16" s="13" customFormat="1" ht="15" customHeight="1">
      <c r="A11" s="10"/>
      <c r="B11" s="234" t="s">
        <v>42</v>
      </c>
      <c r="C11" s="235"/>
      <c r="D11" s="235"/>
      <c r="E11" s="235"/>
      <c r="F11" s="235"/>
      <c r="G11" s="11"/>
      <c r="H11" s="12"/>
      <c r="I11" s="12"/>
      <c r="K11" s="14"/>
      <c r="N11" s="9"/>
      <c r="O11" s="9"/>
      <c r="P11" s="9"/>
    </row>
    <row r="12" spans="1:16" s="13" customFormat="1" ht="15" customHeight="1">
      <c r="A12" s="10"/>
      <c r="B12" s="238">
        <v>2009</v>
      </c>
      <c r="C12" s="238">
        <v>2010</v>
      </c>
      <c r="D12" s="238">
        <v>2011</v>
      </c>
      <c r="E12" s="238">
        <v>2012</v>
      </c>
      <c r="F12" s="238">
        <v>2013</v>
      </c>
      <c r="G12" s="15"/>
      <c r="H12" s="236" t="s">
        <v>128</v>
      </c>
      <c r="I12" s="237"/>
      <c r="K12" s="14"/>
      <c r="N12" s="9"/>
      <c r="O12" s="9"/>
      <c r="P12" s="9"/>
    </row>
    <row r="13" spans="1:16" s="16" customFormat="1" ht="11.25" customHeight="1">
      <c r="A13" s="13"/>
      <c r="B13" s="239"/>
      <c r="C13" s="239"/>
      <c r="D13" s="239"/>
      <c r="E13" s="239"/>
      <c r="F13" s="239"/>
      <c r="G13" s="15"/>
      <c r="H13" s="17" t="s">
        <v>2</v>
      </c>
      <c r="I13" s="18" t="s">
        <v>3</v>
      </c>
      <c r="K13" s="53"/>
      <c r="N13" s="227"/>
      <c r="O13" s="227"/>
      <c r="P13" s="227"/>
    </row>
    <row r="14" spans="1:16" s="16" customFormat="1" ht="18.75" customHeight="1">
      <c r="A14" s="19" t="s">
        <v>13</v>
      </c>
      <c r="B14" s="20">
        <v>531486</v>
      </c>
      <c r="C14" s="20">
        <v>518241</v>
      </c>
      <c r="D14" s="20">
        <v>560225</v>
      </c>
      <c r="E14" s="20">
        <v>621909.5</v>
      </c>
      <c r="F14" s="20"/>
      <c r="G14" s="21"/>
      <c r="H14" s="22">
        <f>F14-E14</f>
        <v>-621909.5</v>
      </c>
      <c r="I14" s="23">
        <f>F14/E14-1</f>
        <v>-1</v>
      </c>
      <c r="K14" s="53"/>
      <c r="L14" s="30"/>
      <c r="N14" s="227"/>
      <c r="O14" s="227"/>
      <c r="P14" s="227"/>
    </row>
    <row r="15" spans="1:16" s="16" customFormat="1" ht="18.75" customHeight="1">
      <c r="A15" s="19" t="s">
        <v>14</v>
      </c>
      <c r="B15" s="20">
        <v>575170</v>
      </c>
      <c r="C15" s="20">
        <v>599924</v>
      </c>
      <c r="D15" s="20">
        <v>614651</v>
      </c>
      <c r="E15" s="20">
        <v>720679.2</v>
      </c>
      <c r="F15" s="20"/>
      <c r="G15" s="21"/>
      <c r="H15" s="22">
        <f>F15-E15</f>
        <v>-720679.2</v>
      </c>
      <c r="I15" s="23">
        <f>F15/E15-1</f>
        <v>-1</v>
      </c>
      <c r="J15" s="25"/>
      <c r="K15" s="54"/>
      <c r="L15" s="30"/>
      <c r="N15" s="227"/>
      <c r="O15" s="227"/>
      <c r="P15" s="227"/>
    </row>
    <row r="16" spans="1:16" s="16" customFormat="1" ht="23.25" customHeight="1">
      <c r="A16" s="26" t="s">
        <v>15</v>
      </c>
      <c r="B16" s="27">
        <f>(B14/B15)*100</f>
        <v>92.405028078655008</v>
      </c>
      <c r="C16" s="27">
        <f>(C14/C15)*100</f>
        <v>86.384442029323722</v>
      </c>
      <c r="D16" s="27">
        <f>IF(D15=0,0,(D14/D15)*100)</f>
        <v>91.145218994193456</v>
      </c>
      <c r="E16" s="27">
        <f>IF(E15=0,0,(E14/E15)*100)</f>
        <v>86.29491457502867</v>
      </c>
      <c r="F16" s="27">
        <f>IF(F15=0,0,(F14/F15)*100)</f>
        <v>0</v>
      </c>
      <c r="G16" s="29"/>
      <c r="H16" s="228">
        <f>F16-E16</f>
        <v>-86.29491457502867</v>
      </c>
      <c r="I16" s="229"/>
      <c r="J16" s="30"/>
      <c r="K16" s="30"/>
      <c r="L16" s="30"/>
      <c r="N16" s="227"/>
      <c r="O16" s="227"/>
      <c r="P16" s="227"/>
    </row>
    <row r="17" spans="1:35" ht="27.75" customHeight="1">
      <c r="A17" s="55"/>
      <c r="B17" s="230"/>
      <c r="C17" s="230"/>
      <c r="D17" s="230"/>
      <c r="E17" s="230"/>
      <c r="F17" s="166"/>
      <c r="G17" s="32"/>
      <c r="H17" s="33"/>
      <c r="I17" s="33"/>
      <c r="J17" s="34"/>
      <c r="N17" s="227"/>
      <c r="O17" s="227"/>
      <c r="P17" s="227"/>
    </row>
    <row r="18" spans="1:35" ht="18" customHeight="1">
      <c r="A18" s="37"/>
      <c r="B18" s="38"/>
      <c r="C18" s="38"/>
      <c r="D18" s="38"/>
      <c r="E18" s="38"/>
      <c r="F18" s="38"/>
      <c r="G18" s="38"/>
      <c r="H18" s="33"/>
      <c r="I18" s="33"/>
      <c r="J18" s="39"/>
      <c r="N18" s="227"/>
      <c r="O18" s="227"/>
      <c r="P18" s="227"/>
    </row>
    <row r="19" spans="1:35" ht="18" customHeight="1">
      <c r="A19" s="40"/>
      <c r="B19" s="41"/>
      <c r="C19" s="42"/>
      <c r="D19" s="42"/>
      <c r="E19" s="41"/>
      <c r="F19" s="41"/>
      <c r="G19" s="41"/>
      <c r="H19" s="43"/>
      <c r="I19" s="43"/>
      <c r="N19" s="227"/>
      <c r="O19" s="227"/>
      <c r="P19" s="227"/>
    </row>
    <row r="20" spans="1:35" ht="18" customHeight="1"/>
    <row r="21" spans="1:35" ht="18" customHeight="1">
      <c r="N21" s="184"/>
      <c r="O21" s="184"/>
      <c r="P21" s="184"/>
    </row>
    <row r="22" spans="1:35" ht="18" customHeight="1">
      <c r="N22" s="184"/>
      <c r="O22" s="184"/>
      <c r="P22" s="184"/>
    </row>
    <row r="23" spans="1:35" ht="18" customHeight="1">
      <c r="E23" s="44"/>
      <c r="F23" s="44"/>
      <c r="G23" s="44"/>
      <c r="H23" s="44"/>
      <c r="I23" s="44"/>
      <c r="J23" s="44"/>
      <c r="K23" s="44"/>
      <c r="L23" s="44"/>
      <c r="M23" s="44"/>
      <c r="N23" s="184"/>
      <c r="O23" s="184"/>
      <c r="P23" s="184"/>
      <c r="AF23" s="231" t="s">
        <v>7</v>
      </c>
      <c r="AG23" s="224">
        <v>2000</v>
      </c>
      <c r="AH23" s="45" t="s">
        <v>8</v>
      </c>
      <c r="AI23" s="47">
        <v>10.4</v>
      </c>
    </row>
    <row r="24" spans="1:35" ht="18" customHeight="1">
      <c r="E24" s="44"/>
      <c r="F24" s="44"/>
      <c r="G24" s="44"/>
      <c r="H24" s="44"/>
      <c r="I24" s="44"/>
      <c r="J24" s="44"/>
      <c r="K24" s="44"/>
      <c r="L24" s="44"/>
      <c r="M24" s="44"/>
      <c r="N24" s="184"/>
      <c r="O24" s="184"/>
      <c r="P24" s="184"/>
      <c r="Q24" s="44"/>
      <c r="AF24" s="231"/>
      <c r="AG24" s="225"/>
      <c r="AH24" s="45" t="s">
        <v>9</v>
      </c>
      <c r="AI24" s="47">
        <v>9.8000000000000007</v>
      </c>
    </row>
    <row r="25" spans="1:35" ht="18" customHeight="1">
      <c r="E25" s="44"/>
      <c r="F25" s="44"/>
      <c r="G25" s="44"/>
      <c r="H25" s="44"/>
      <c r="I25" s="44"/>
      <c r="J25" s="44"/>
      <c r="K25" s="44"/>
      <c r="L25" s="44"/>
      <c r="M25" s="44"/>
      <c r="N25" s="184"/>
      <c r="O25" s="184"/>
      <c r="P25" s="184"/>
      <c r="Q25" s="44"/>
      <c r="AF25" s="231"/>
      <c r="AG25" s="225"/>
      <c r="AH25" s="45" t="s">
        <v>10</v>
      </c>
      <c r="AI25" s="47">
        <v>8.6999999999999993</v>
      </c>
    </row>
    <row r="26" spans="1:35" ht="18" customHeight="1">
      <c r="E26" s="44"/>
      <c r="F26" s="44"/>
      <c r="G26" s="44"/>
      <c r="H26" s="44"/>
      <c r="I26" s="44"/>
      <c r="J26" s="44"/>
      <c r="K26" s="44"/>
      <c r="L26" s="44"/>
      <c r="M26" s="44"/>
      <c r="N26" s="44"/>
      <c r="O26" s="44"/>
      <c r="P26" s="44"/>
      <c r="Q26" s="44"/>
      <c r="AF26" s="231"/>
      <c r="AG26" s="226"/>
      <c r="AH26" s="45" t="s">
        <v>11</v>
      </c>
      <c r="AI26" s="50">
        <v>9.15</v>
      </c>
    </row>
    <row r="27" spans="1:35" ht="18" customHeight="1">
      <c r="E27" s="44"/>
      <c r="F27" s="44"/>
      <c r="G27" s="44"/>
      <c r="H27" s="44"/>
      <c r="I27" s="44"/>
      <c r="J27" s="44"/>
      <c r="K27" s="44"/>
      <c r="L27" s="44"/>
      <c r="M27" s="44"/>
      <c r="N27" s="44"/>
      <c r="O27" s="44"/>
      <c r="P27" s="44"/>
      <c r="Q27" s="44"/>
      <c r="AF27" s="231"/>
      <c r="AG27" s="224">
        <v>2001</v>
      </c>
      <c r="AH27" s="45" t="s">
        <v>8</v>
      </c>
      <c r="AI27" s="47">
        <v>10.4</v>
      </c>
    </row>
    <row r="28" spans="1:35" ht="18" customHeight="1">
      <c r="N28" s="44"/>
      <c r="O28" s="44"/>
      <c r="P28" s="44"/>
      <c r="Q28" s="44"/>
      <c r="AF28" s="231"/>
      <c r="AG28" s="225"/>
      <c r="AH28" s="45" t="s">
        <v>9</v>
      </c>
      <c r="AI28" s="50">
        <v>10</v>
      </c>
    </row>
    <row r="29" spans="1:35" ht="18" customHeight="1">
      <c r="N29" s="44"/>
      <c r="O29" s="44"/>
      <c r="P29" s="44"/>
      <c r="Q29" s="44"/>
      <c r="AF29" s="231"/>
      <c r="AG29" s="225"/>
      <c r="AH29" s="45" t="s">
        <v>10</v>
      </c>
      <c r="AI29" s="47">
        <v>10.7</v>
      </c>
    </row>
    <row r="30" spans="1:35" ht="18" customHeight="1">
      <c r="AF30" s="231"/>
      <c r="AG30" s="226"/>
      <c r="AH30" s="45" t="s">
        <v>11</v>
      </c>
      <c r="AI30" s="47">
        <v>9.3000000000000007</v>
      </c>
    </row>
    <row r="31" spans="1:35" ht="33" customHeight="1">
      <c r="AF31" s="231"/>
      <c r="AG31" s="46">
        <v>2002</v>
      </c>
      <c r="AH31" s="45" t="s">
        <v>8</v>
      </c>
      <c r="AI31" s="47">
        <v>10.199999999999999</v>
      </c>
    </row>
    <row r="32" spans="1:35" ht="33" customHeight="1">
      <c r="AF32" s="231"/>
      <c r="AG32" s="49"/>
      <c r="AH32" s="45" t="s">
        <v>11</v>
      </c>
      <c r="AI32" s="47">
        <v>13.5</v>
      </c>
    </row>
    <row r="33" spans="2:2" ht="38.25" customHeight="1"/>
    <row r="34" spans="2:2" ht="27.75" customHeight="1">
      <c r="B34" s="51"/>
    </row>
    <row r="35" spans="2:2" ht="38.25" customHeight="1"/>
    <row r="36" spans="2:2" ht="38.25" customHeight="1"/>
    <row r="37" spans="2:2" ht="38.25" customHeight="1"/>
    <row r="38" spans="2:2" ht="38.25" customHeight="1"/>
    <row r="39" spans="2:2" ht="48.75" customHeight="1"/>
    <row r="40" spans="2:2" ht="23.25" customHeight="1"/>
    <row r="41" spans="2:2" ht="23.25" customHeight="1"/>
    <row r="43" spans="2:2" ht="8.25" customHeight="1"/>
    <row r="44" spans="2:2" hidden="1"/>
    <row r="45" spans="2:2" hidden="1"/>
    <row r="46" spans="2:2" hidden="1"/>
    <row r="47" spans="2:2" hidden="1"/>
    <row r="48" spans="2:2" hidden="1"/>
    <row r="56" spans="1:1">
      <c r="A56" s="52"/>
    </row>
  </sheetData>
  <autoFilter ref="B22:B32"/>
  <mergeCells count="17">
    <mergeCell ref="E5:I5"/>
    <mergeCell ref="A8:I8"/>
    <mergeCell ref="A9:I9"/>
    <mergeCell ref="B11:F11"/>
    <mergeCell ref="B12:B13"/>
    <mergeCell ref="C12:C13"/>
    <mergeCell ref="D12:D13"/>
    <mergeCell ref="E12:E13"/>
    <mergeCell ref="H12:I12"/>
    <mergeCell ref="F12:F13"/>
    <mergeCell ref="AG23:AG26"/>
    <mergeCell ref="AG27:AG30"/>
    <mergeCell ref="N13:P16"/>
    <mergeCell ref="H16:I16"/>
    <mergeCell ref="B17:E17"/>
    <mergeCell ref="N17:P19"/>
    <mergeCell ref="AF23:AF32"/>
  </mergeCells>
  <conditionalFormatting sqref="H14:H16 I14:I15">
    <cfRule type="cellIs" dxfId="3" priority="3" stopIfTrue="1" operator="lessThan">
      <formula>0</formula>
    </cfRule>
  </conditionalFormatting>
  <printOptions horizontalCentered="1"/>
  <pageMargins left="0.59055118110236227" right="0.59055118110236227" top="0.39370078740157483" bottom="0.39370078740157483" header="0" footer="0"/>
  <pageSetup scale="8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showGridLines="0" view="pageBreakPreview" zoomScale="57" zoomScaleNormal="100" zoomScaleSheetLayoutView="57" workbookViewId="0">
      <selection activeCell="F13" sqref="F13"/>
    </sheetView>
  </sheetViews>
  <sheetFormatPr baseColWidth="10" defaultRowHeight="12.75"/>
  <cols>
    <col min="1" max="1" width="25.85546875" style="36" customWidth="1"/>
    <col min="2" max="6" width="10.7109375" style="36" customWidth="1"/>
    <col min="7" max="7" width="5.5703125" style="36" customWidth="1"/>
    <col min="8" max="9" width="9.140625" style="36" customWidth="1"/>
    <col min="10" max="10" width="1.7109375" style="36" customWidth="1"/>
    <col min="11" max="15" width="13" style="36" customWidth="1"/>
    <col min="16" max="16" width="10.28515625" style="36" customWidth="1"/>
    <col min="17" max="16384" width="11.42578125" style="36"/>
  </cols>
  <sheetData>
    <row r="1" spans="1:16" s="1" customFormat="1" ht="31.5" customHeight="1">
      <c r="C1" s="2"/>
      <c r="D1" s="2"/>
      <c r="E1" s="2"/>
      <c r="F1" s="2"/>
      <c r="G1" s="2"/>
      <c r="H1" s="2"/>
      <c r="I1" s="2"/>
      <c r="J1" s="3"/>
      <c r="K1" s="3"/>
    </row>
    <row r="2" spans="1:16" s="1" customFormat="1" ht="31.5"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A4" s="6" t="s">
        <v>51</v>
      </c>
      <c r="C4" s="2"/>
      <c r="D4" s="2"/>
      <c r="E4" s="232"/>
      <c r="F4" s="232"/>
      <c r="G4" s="232"/>
      <c r="H4" s="232"/>
      <c r="I4" s="232"/>
      <c r="J4" s="3"/>
      <c r="K4" s="3"/>
    </row>
    <row r="5" spans="1:16" s="1" customFormat="1" ht="15.75" customHeight="1">
      <c r="C5" s="2"/>
      <c r="D5" s="2"/>
      <c r="E5" s="2"/>
      <c r="F5" s="2"/>
      <c r="G5" s="2"/>
      <c r="H5" s="2"/>
      <c r="I5" s="2"/>
      <c r="J5" s="3"/>
      <c r="K5" s="3"/>
    </row>
    <row r="6" spans="1:16" s="1" customFormat="1" ht="21.95" customHeight="1">
      <c r="A6" s="233" t="s">
        <v>16</v>
      </c>
      <c r="B6" s="233"/>
      <c r="C6" s="233"/>
      <c r="D6" s="233"/>
      <c r="E6" s="233"/>
      <c r="F6" s="233"/>
      <c r="G6" s="233"/>
      <c r="H6" s="233"/>
      <c r="I6" s="233"/>
      <c r="J6" s="7"/>
      <c r="K6" s="7"/>
      <c r="L6" s="8"/>
      <c r="M6" s="8"/>
      <c r="N6" s="8"/>
      <c r="O6" s="8"/>
      <c r="P6" s="8"/>
    </row>
    <row r="7" spans="1:16" s="1" customFormat="1" ht="21.75" customHeight="1">
      <c r="A7" s="233" t="s">
        <v>1</v>
      </c>
      <c r="B7" s="233"/>
      <c r="C7" s="233"/>
      <c r="D7" s="233"/>
      <c r="E7" s="233"/>
      <c r="F7" s="233"/>
      <c r="G7" s="233"/>
      <c r="H7" s="233"/>
      <c r="I7" s="233"/>
      <c r="J7" s="7"/>
      <c r="K7" s="7"/>
      <c r="L7" s="8"/>
      <c r="M7" s="8"/>
      <c r="N7" s="8"/>
      <c r="O7" s="8"/>
      <c r="P7" s="8"/>
    </row>
    <row r="8" spans="1:16" s="1" customFormat="1" ht="15.75" customHeight="1">
      <c r="K8" s="3"/>
      <c r="O8" s="9"/>
      <c r="P8" s="9"/>
    </row>
    <row r="9" spans="1:16" s="13" customFormat="1" ht="15" customHeight="1">
      <c r="A9" s="10"/>
      <c r="B9" s="234" t="s">
        <v>42</v>
      </c>
      <c r="C9" s="235"/>
      <c r="D9" s="235"/>
      <c r="E9" s="235"/>
      <c r="F9" s="235"/>
      <c r="G9" s="11"/>
      <c r="H9" s="12"/>
      <c r="I9" s="12"/>
      <c r="K9" s="14"/>
      <c r="N9" s="9"/>
      <c r="O9" s="9"/>
      <c r="P9" s="9"/>
    </row>
    <row r="10" spans="1:16" s="13" customFormat="1" ht="15" customHeight="1">
      <c r="A10" s="10"/>
      <c r="B10" s="238">
        <v>2009</v>
      </c>
      <c r="C10" s="238">
        <v>2010</v>
      </c>
      <c r="D10" s="238">
        <v>2011</v>
      </c>
      <c r="E10" s="238">
        <v>2012</v>
      </c>
      <c r="F10" s="238">
        <v>2013</v>
      </c>
      <c r="G10" s="15"/>
      <c r="H10" s="236" t="s">
        <v>128</v>
      </c>
      <c r="I10" s="237"/>
      <c r="K10" s="14"/>
      <c r="N10" s="9"/>
      <c r="O10" s="9"/>
      <c r="P10" s="9"/>
    </row>
    <row r="11" spans="1:16" s="16" customFormat="1" ht="11.25" customHeight="1">
      <c r="A11" s="13"/>
      <c r="B11" s="239"/>
      <c r="C11" s="239"/>
      <c r="D11" s="239"/>
      <c r="E11" s="239"/>
      <c r="F11" s="239"/>
      <c r="G11" s="15"/>
      <c r="H11" s="17" t="s">
        <v>52</v>
      </c>
      <c r="I11" s="18" t="s">
        <v>3</v>
      </c>
      <c r="N11" s="227"/>
      <c r="O11" s="227"/>
      <c r="P11" s="227"/>
    </row>
    <row r="12" spans="1:16" s="16" customFormat="1" ht="18.75" customHeight="1">
      <c r="A12" s="19" t="s">
        <v>17</v>
      </c>
      <c r="B12" s="20">
        <v>462415</v>
      </c>
      <c r="C12" s="20">
        <v>472713</v>
      </c>
      <c r="D12" s="20">
        <v>522410</v>
      </c>
      <c r="E12" s="20">
        <v>592994.5</v>
      </c>
      <c r="F12" s="20"/>
      <c r="G12" s="21"/>
      <c r="H12" s="22">
        <f>F12-E12</f>
        <v>-592994.5</v>
      </c>
      <c r="I12" s="23">
        <f>F12/E12-1</f>
        <v>-1</v>
      </c>
      <c r="N12" s="227"/>
      <c r="O12" s="227"/>
      <c r="P12" s="227"/>
    </row>
    <row r="13" spans="1:16" s="16" customFormat="1" ht="18.75" customHeight="1">
      <c r="A13" s="19" t="s">
        <v>18</v>
      </c>
      <c r="B13" s="20">
        <v>497917</v>
      </c>
      <c r="C13" s="20">
        <v>522271</v>
      </c>
      <c r="D13" s="20">
        <v>546914</v>
      </c>
      <c r="E13" s="20">
        <v>634664.6</v>
      </c>
      <c r="F13" s="20"/>
      <c r="G13" s="21"/>
      <c r="H13" s="22">
        <f>F13-E13</f>
        <v>-634664.6</v>
      </c>
      <c r="I13" s="23">
        <f>F13/E13-1</f>
        <v>-1</v>
      </c>
      <c r="J13" s="25"/>
      <c r="K13" s="53"/>
      <c r="N13" s="227"/>
      <c r="O13" s="227"/>
      <c r="P13" s="227"/>
    </row>
    <row r="14" spans="1:16" s="16" customFormat="1" ht="30.75" customHeight="1">
      <c r="A14" s="26" t="s">
        <v>19</v>
      </c>
      <c r="B14" s="27">
        <f>(B12/B13)*100</f>
        <v>92.869895986680504</v>
      </c>
      <c r="C14" s="28">
        <f>IF(C13=0,0,(C12/C13)*100)</f>
        <v>90.511056520465431</v>
      </c>
      <c r="D14" s="28">
        <f>IF(D13=0,0,(D12/D13)*100)</f>
        <v>95.519588088803715</v>
      </c>
      <c r="E14" s="28">
        <f>IF(E13=0,0,(E12/E13)*100)</f>
        <v>93.434311603325597</v>
      </c>
      <c r="F14" s="28">
        <f>IF(F13=0,0,(F12/F13)*100)</f>
        <v>0</v>
      </c>
      <c r="G14" s="29"/>
      <c r="H14" s="228">
        <f>F14-E14</f>
        <v>-93.434311603325597</v>
      </c>
      <c r="I14" s="229"/>
      <c r="J14" s="30"/>
      <c r="K14" s="30"/>
      <c r="N14" s="227"/>
      <c r="O14" s="227"/>
      <c r="P14" s="227"/>
    </row>
    <row r="15" spans="1:16" ht="36" customHeight="1">
      <c r="A15" s="55"/>
      <c r="B15" s="230"/>
      <c r="C15" s="230"/>
      <c r="D15" s="230"/>
      <c r="E15" s="230"/>
      <c r="F15" s="32"/>
      <c r="G15" s="170"/>
      <c r="H15" s="33"/>
      <c r="I15" s="33"/>
      <c r="J15" s="34"/>
      <c r="N15" s="227"/>
      <c r="O15" s="227"/>
      <c r="P15" s="227"/>
    </row>
    <row r="16" spans="1:16" ht="18" customHeight="1">
      <c r="A16" s="37"/>
      <c r="B16" s="38"/>
      <c r="C16" s="38"/>
      <c r="D16" s="38"/>
      <c r="E16" s="38"/>
      <c r="F16" s="38"/>
      <c r="G16" s="38"/>
      <c r="H16" s="33"/>
      <c r="I16" s="33"/>
      <c r="J16" s="39"/>
      <c r="N16" s="227"/>
      <c r="O16" s="227"/>
      <c r="P16" s="227"/>
    </row>
    <row r="17" spans="1:35" ht="18" customHeight="1">
      <c r="A17" s="40"/>
      <c r="B17" s="41"/>
      <c r="C17" s="42"/>
      <c r="D17" s="42"/>
      <c r="E17" s="41"/>
      <c r="F17" s="41"/>
      <c r="G17" s="41"/>
      <c r="H17" s="43"/>
      <c r="I17" s="43"/>
      <c r="K17" s="56"/>
      <c r="N17" s="227"/>
      <c r="O17" s="227"/>
      <c r="P17" s="227"/>
    </row>
    <row r="18" spans="1:35" ht="18" customHeight="1"/>
    <row r="19" spans="1:35" ht="18" customHeight="1">
      <c r="N19" s="227"/>
      <c r="O19" s="227"/>
      <c r="P19" s="227"/>
    </row>
    <row r="20" spans="1:35" ht="18" customHeight="1">
      <c r="N20" s="227"/>
      <c r="O20" s="227"/>
      <c r="P20" s="227"/>
    </row>
    <row r="21" spans="1:35" ht="18" customHeight="1">
      <c r="E21" s="44"/>
      <c r="F21" s="44"/>
      <c r="G21" s="44"/>
      <c r="H21" s="44"/>
      <c r="I21" s="44"/>
      <c r="J21" s="44"/>
      <c r="K21" s="44"/>
      <c r="L21" s="44"/>
      <c r="M21" s="44"/>
      <c r="N21" s="227"/>
      <c r="O21" s="227"/>
      <c r="P21" s="227"/>
      <c r="AF21" s="231" t="s">
        <v>7</v>
      </c>
      <c r="AG21" s="224">
        <v>2000</v>
      </c>
      <c r="AH21" s="45" t="s">
        <v>8</v>
      </c>
      <c r="AI21" s="47">
        <v>10.4</v>
      </c>
    </row>
    <row r="22" spans="1:35" ht="18" customHeight="1">
      <c r="E22" s="44"/>
      <c r="F22" s="44"/>
      <c r="G22" s="44"/>
      <c r="H22" s="44"/>
      <c r="I22" s="44"/>
      <c r="J22" s="44"/>
      <c r="K22" s="44"/>
      <c r="L22" s="44"/>
      <c r="M22" s="44"/>
      <c r="N22" s="227"/>
      <c r="O22" s="227"/>
      <c r="P22" s="227"/>
      <c r="Q22" s="44"/>
      <c r="AF22" s="231"/>
      <c r="AG22" s="225"/>
      <c r="AH22" s="45" t="s">
        <v>9</v>
      </c>
      <c r="AI22" s="47">
        <v>9.8000000000000007</v>
      </c>
    </row>
    <row r="23" spans="1:35" ht="18" customHeight="1">
      <c r="E23" s="44"/>
      <c r="F23" s="44"/>
      <c r="G23" s="44"/>
      <c r="H23" s="44"/>
      <c r="I23" s="44"/>
      <c r="J23" s="44"/>
      <c r="K23" s="44"/>
      <c r="L23" s="44"/>
      <c r="M23" s="44"/>
      <c r="N23" s="227"/>
      <c r="O23" s="227"/>
      <c r="P23" s="227"/>
      <c r="Q23" s="44"/>
      <c r="AF23" s="231"/>
      <c r="AG23" s="225"/>
      <c r="AH23" s="45" t="s">
        <v>10</v>
      </c>
      <c r="AI23" s="47">
        <v>8.6999999999999993</v>
      </c>
    </row>
    <row r="24" spans="1:35" ht="18" customHeight="1">
      <c r="E24" s="44"/>
      <c r="F24" s="44"/>
      <c r="G24" s="44"/>
      <c r="H24" s="44"/>
      <c r="I24" s="44"/>
      <c r="J24" s="44"/>
      <c r="K24" s="44"/>
      <c r="L24" s="44"/>
      <c r="M24" s="44"/>
      <c r="N24" s="44"/>
      <c r="O24" s="44"/>
      <c r="P24" s="44"/>
      <c r="Q24" s="44"/>
      <c r="AF24" s="231"/>
      <c r="AG24" s="226"/>
      <c r="AH24" s="45" t="s">
        <v>11</v>
      </c>
      <c r="AI24" s="50">
        <v>9.15</v>
      </c>
    </row>
    <row r="25" spans="1:35" ht="18" customHeight="1">
      <c r="E25" s="44"/>
      <c r="F25" s="44"/>
      <c r="G25" s="44"/>
      <c r="H25" s="44"/>
      <c r="I25" s="44"/>
      <c r="J25" s="44"/>
      <c r="K25" s="44"/>
      <c r="L25" s="44"/>
      <c r="M25" s="44"/>
      <c r="N25" s="44"/>
      <c r="O25" s="44"/>
      <c r="P25" s="44"/>
      <c r="Q25" s="44"/>
      <c r="AF25" s="231"/>
      <c r="AG25" s="224">
        <v>2001</v>
      </c>
      <c r="AH25" s="45" t="s">
        <v>8</v>
      </c>
      <c r="AI25" s="47">
        <v>10.4</v>
      </c>
    </row>
    <row r="26" spans="1:35" ht="18" customHeight="1">
      <c r="N26" s="44"/>
      <c r="O26" s="44"/>
      <c r="P26" s="44"/>
      <c r="Q26" s="44"/>
      <c r="AF26" s="231"/>
      <c r="AG26" s="225"/>
      <c r="AH26" s="45" t="s">
        <v>9</v>
      </c>
      <c r="AI26" s="50">
        <v>10</v>
      </c>
    </row>
    <row r="27" spans="1:35" ht="18" customHeight="1">
      <c r="N27" s="44"/>
      <c r="O27" s="44"/>
      <c r="P27" s="44"/>
      <c r="Q27" s="44"/>
      <c r="AF27" s="231"/>
      <c r="AG27" s="225"/>
      <c r="AH27" s="45" t="s">
        <v>10</v>
      </c>
      <c r="AI27" s="47">
        <v>10.7</v>
      </c>
    </row>
    <row r="28" spans="1:35" ht="18" customHeight="1">
      <c r="AF28" s="231"/>
      <c r="AG28" s="226"/>
      <c r="AH28" s="45" t="s">
        <v>11</v>
      </c>
      <c r="AI28" s="47">
        <v>9.3000000000000007</v>
      </c>
    </row>
    <row r="29" spans="1:35" ht="18" customHeight="1">
      <c r="AF29" s="231"/>
      <c r="AG29" s="48"/>
      <c r="AH29" s="45"/>
      <c r="AI29" s="47"/>
    </row>
    <row r="30" spans="1:35" ht="18" customHeight="1">
      <c r="AF30" s="231"/>
      <c r="AG30" s="48"/>
      <c r="AH30" s="45"/>
      <c r="AI30" s="47"/>
    </row>
    <row r="31" spans="1:35" ht="18" customHeight="1">
      <c r="AF31" s="231"/>
      <c r="AG31" s="48"/>
      <c r="AH31" s="45"/>
      <c r="AI31" s="47"/>
    </row>
    <row r="32" spans="1:35" ht="18" customHeight="1">
      <c r="AF32" s="231"/>
      <c r="AG32" s="48"/>
      <c r="AH32" s="45"/>
      <c r="AI32" s="47"/>
    </row>
    <row r="33" spans="2:35" ht="18" customHeight="1">
      <c r="AF33" s="231"/>
      <c r="AG33" s="48"/>
      <c r="AH33" s="45"/>
      <c r="AI33" s="47"/>
    </row>
    <row r="34" spans="2:35" ht="18" customHeight="1">
      <c r="B34" s="51"/>
      <c r="AF34" s="231"/>
      <c r="AG34" s="48"/>
      <c r="AH34" s="45"/>
      <c r="AI34" s="47"/>
    </row>
    <row r="35" spans="2:35" ht="33" customHeight="1">
      <c r="AF35" s="231"/>
      <c r="AG35" s="46">
        <v>2002</v>
      </c>
      <c r="AH35" s="45" t="s">
        <v>8</v>
      </c>
      <c r="AI35" s="47">
        <v>10.199999999999999</v>
      </c>
    </row>
    <row r="36" spans="2:35" ht="33" customHeight="1">
      <c r="AF36" s="231"/>
      <c r="AG36" s="49"/>
      <c r="AH36" s="45" t="s">
        <v>11</v>
      </c>
      <c r="AI36" s="47">
        <v>13.5</v>
      </c>
    </row>
    <row r="37" spans="2:35" ht="38.25" customHeight="1"/>
    <row r="38" spans="2:35" ht="38.25" customHeight="1"/>
    <row r="39" spans="2:35" ht="38.25" customHeight="1"/>
    <row r="40" spans="2:35" ht="23.25" customHeight="1"/>
    <row r="41" spans="2:35" ht="23.25" customHeight="1"/>
    <row r="43" spans="2:35" ht="8.25" customHeight="1"/>
    <row r="44" spans="2:35" hidden="1"/>
    <row r="45" spans="2:35" hidden="1"/>
    <row r="46" spans="2:35" hidden="1"/>
    <row r="47" spans="2:35" hidden="1"/>
    <row r="48" spans="2:35" hidden="1"/>
    <row r="56" spans="1:1">
      <c r="A56" s="52"/>
    </row>
  </sheetData>
  <autoFilter ref="B20:B36"/>
  <mergeCells count="18">
    <mergeCell ref="E4:I4"/>
    <mergeCell ref="A6:I6"/>
    <mergeCell ref="A7:I7"/>
    <mergeCell ref="B9:F9"/>
    <mergeCell ref="B10:B11"/>
    <mergeCell ref="C10:C11"/>
    <mergeCell ref="D10:D11"/>
    <mergeCell ref="E10:E11"/>
    <mergeCell ref="H10:I10"/>
    <mergeCell ref="F10:F11"/>
    <mergeCell ref="AG21:AG24"/>
    <mergeCell ref="AG25:AG28"/>
    <mergeCell ref="N11:P14"/>
    <mergeCell ref="H14:I14"/>
    <mergeCell ref="B15:E15"/>
    <mergeCell ref="N15:P17"/>
    <mergeCell ref="N19:P23"/>
    <mergeCell ref="AF21:AF36"/>
  </mergeCells>
  <conditionalFormatting sqref="I12:I13 H12:H14">
    <cfRule type="cellIs" dxfId="2" priority="3" stopIfTrue="1" operator="lessThan">
      <formula>0</formula>
    </cfRule>
  </conditionalFormatting>
  <printOptions horizontalCentered="1"/>
  <pageMargins left="0.78740157480314965" right="0.78740157480314965" top="0.39370078740157483" bottom="0.39370078740157483" header="0" footer="0"/>
  <pageSetup scale="8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0"/>
  <sheetViews>
    <sheetView showGridLines="0" view="pageBreakPreview" topLeftCell="A7" zoomScale="89" zoomScaleNormal="100" zoomScaleSheetLayoutView="89" workbookViewId="0">
      <selection activeCell="H15" sqref="H15:I15"/>
    </sheetView>
  </sheetViews>
  <sheetFormatPr baseColWidth="10" defaultRowHeight="12.75"/>
  <cols>
    <col min="1" max="1" width="25.85546875" style="36" customWidth="1"/>
    <col min="2" max="6" width="10.140625" style="36" customWidth="1"/>
    <col min="7" max="7" width="1.5703125" style="36" customWidth="1"/>
    <col min="8" max="8" width="9.140625" style="36" customWidth="1"/>
    <col min="9" max="9" width="9.28515625" style="36" customWidth="1"/>
    <col min="10" max="10" width="4.5703125" style="36" customWidth="1"/>
    <col min="11"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32"/>
      <c r="F4" s="232"/>
      <c r="G4" s="232"/>
      <c r="H4" s="232"/>
      <c r="I4" s="232"/>
      <c r="J4" s="3"/>
      <c r="K4" s="3"/>
    </row>
    <row r="5" spans="1:16" s="1" customFormat="1" ht="15.75" customHeight="1">
      <c r="C5" s="2"/>
      <c r="D5" s="2"/>
      <c r="E5" s="2"/>
      <c r="F5" s="2"/>
      <c r="G5" s="2"/>
      <c r="H5" s="2"/>
      <c r="I5" s="2"/>
      <c r="J5" s="3"/>
      <c r="K5" s="3"/>
    </row>
    <row r="6" spans="1:16" s="1" customFormat="1" ht="15.75" customHeight="1">
      <c r="A6" s="6" t="s">
        <v>51</v>
      </c>
      <c r="C6" s="2"/>
      <c r="D6" s="2"/>
      <c r="E6" s="2"/>
      <c r="F6" s="2"/>
      <c r="G6" s="2"/>
      <c r="H6" s="2"/>
      <c r="I6" s="2"/>
      <c r="J6" s="3"/>
      <c r="K6" s="3"/>
    </row>
    <row r="7" spans="1:16" s="1" customFormat="1" ht="21.95" customHeight="1">
      <c r="A7" s="233" t="s">
        <v>20</v>
      </c>
      <c r="B7" s="233"/>
      <c r="C7" s="233"/>
      <c r="D7" s="233"/>
      <c r="E7" s="233"/>
      <c r="F7" s="233"/>
      <c r="G7" s="233"/>
      <c r="H7" s="233"/>
      <c r="I7" s="233"/>
      <c r="J7" s="7"/>
      <c r="K7" s="7"/>
      <c r="L7" s="8"/>
      <c r="M7" s="8"/>
      <c r="N7" s="8"/>
      <c r="O7" s="8"/>
      <c r="P7" s="8"/>
    </row>
    <row r="8" spans="1:16" s="1" customFormat="1" ht="21.75" customHeight="1">
      <c r="A8" s="233" t="s">
        <v>1</v>
      </c>
      <c r="B8" s="233"/>
      <c r="C8" s="233"/>
      <c r="D8" s="233"/>
      <c r="E8" s="233"/>
      <c r="F8" s="233"/>
      <c r="G8" s="233"/>
      <c r="H8" s="233"/>
      <c r="I8" s="233"/>
      <c r="J8" s="7"/>
      <c r="K8" s="7"/>
      <c r="L8" s="8"/>
      <c r="M8" s="8"/>
      <c r="N8" s="8"/>
      <c r="O8" s="8"/>
      <c r="P8" s="8"/>
    </row>
    <row r="9" spans="1:16" s="1" customFormat="1" ht="15.75" customHeight="1">
      <c r="H9" s="16"/>
      <c r="K9" s="3"/>
      <c r="O9" s="9"/>
      <c r="P9" s="9"/>
    </row>
    <row r="10" spans="1:16" s="13" customFormat="1" ht="15" customHeight="1">
      <c r="A10" s="10"/>
      <c r="B10" s="234" t="s">
        <v>42</v>
      </c>
      <c r="C10" s="235"/>
      <c r="D10" s="235"/>
      <c r="E10" s="235"/>
      <c r="F10" s="235"/>
      <c r="G10" s="11"/>
      <c r="H10" s="12"/>
      <c r="I10" s="12"/>
      <c r="K10" s="14"/>
      <c r="N10" s="9"/>
      <c r="O10" s="9"/>
      <c r="P10" s="9"/>
    </row>
    <row r="11" spans="1:16" s="13" customFormat="1" ht="15" customHeight="1">
      <c r="A11" s="10"/>
      <c r="B11" s="238">
        <v>2009</v>
      </c>
      <c r="C11" s="238">
        <v>2010</v>
      </c>
      <c r="D11" s="238">
        <v>2011</v>
      </c>
      <c r="E11" s="238">
        <v>2012</v>
      </c>
      <c r="F11" s="238">
        <v>2013</v>
      </c>
      <c r="G11" s="15"/>
      <c r="H11" s="236" t="s">
        <v>128</v>
      </c>
      <c r="I11" s="237"/>
      <c r="K11" s="14"/>
      <c r="N11" s="9"/>
      <c r="O11" s="9"/>
      <c r="P11" s="9"/>
    </row>
    <row r="12" spans="1:16" s="16" customFormat="1" ht="11.25" customHeight="1">
      <c r="A12" s="13"/>
      <c r="B12" s="239"/>
      <c r="C12" s="239"/>
      <c r="D12" s="239"/>
      <c r="E12" s="239"/>
      <c r="F12" s="239"/>
      <c r="G12" s="15"/>
      <c r="H12" s="17" t="s">
        <v>2</v>
      </c>
      <c r="I12" s="18" t="s">
        <v>3</v>
      </c>
      <c r="K12" s="57"/>
      <c r="N12" s="227"/>
      <c r="O12" s="227"/>
      <c r="P12" s="227"/>
    </row>
    <row r="13" spans="1:16" s="16" customFormat="1" ht="18.75" customHeight="1">
      <c r="A13" s="19" t="s">
        <v>21</v>
      </c>
      <c r="B13" s="20">
        <v>521972</v>
      </c>
      <c r="C13" s="20">
        <f>398495+18180+78213+22599</f>
        <v>517487</v>
      </c>
      <c r="D13" s="20">
        <f>560225-3119-144</f>
        <v>556962</v>
      </c>
      <c r="E13" s="20">
        <v>540007.29999999993</v>
      </c>
      <c r="F13" s="20"/>
      <c r="G13" s="21"/>
      <c r="H13" s="22">
        <f>F13-E13</f>
        <v>-540007.29999999993</v>
      </c>
      <c r="I13" s="23">
        <f>F13/E13-1</f>
        <v>-1</v>
      </c>
      <c r="K13" s="58"/>
      <c r="N13" s="227"/>
      <c r="O13" s="227"/>
      <c r="P13" s="227"/>
    </row>
    <row r="14" spans="1:16" s="16" customFormat="1" ht="18.75" customHeight="1">
      <c r="A14" s="19" t="s">
        <v>22</v>
      </c>
      <c r="B14" s="20">
        <v>555570</v>
      </c>
      <c r="C14" s="20">
        <f>599924-30108-642</f>
        <v>569174</v>
      </c>
      <c r="D14" s="20">
        <f>614651-5119-246</f>
        <v>609286</v>
      </c>
      <c r="E14" s="20">
        <v>635864.80000000005</v>
      </c>
      <c r="F14" s="20"/>
      <c r="G14" s="21"/>
      <c r="H14" s="22">
        <f>F14-E14</f>
        <v>-635864.80000000005</v>
      </c>
      <c r="I14" s="23">
        <f>F14/E14-1</f>
        <v>-1</v>
      </c>
      <c r="J14" s="25"/>
      <c r="K14" s="58"/>
      <c r="N14" s="227"/>
      <c r="O14" s="227"/>
      <c r="P14" s="227"/>
    </row>
    <row r="15" spans="1:16" s="16" customFormat="1" ht="30.75" customHeight="1">
      <c r="A15" s="26" t="s">
        <v>23</v>
      </c>
      <c r="B15" s="27">
        <f>(B13/B14)*100</f>
        <v>93.952517234551905</v>
      </c>
      <c r="C15" s="27">
        <f>(C13/C14)*100</f>
        <v>90.91894570026038</v>
      </c>
      <c r="D15" s="28">
        <f>IF(D14=0,0,(D13/D14)*100)</f>
        <v>91.412243183004378</v>
      </c>
      <c r="E15" s="28">
        <f>IF(E14=0,0,(E13/E14)*100)</f>
        <v>84.924861385627864</v>
      </c>
      <c r="F15" s="28">
        <f>IF(F14=0,0,(F13/F14)*100)</f>
        <v>0</v>
      </c>
      <c r="G15" s="29"/>
      <c r="H15" s="228">
        <f>F15-E15</f>
        <v>-84.924861385627864</v>
      </c>
      <c r="I15" s="229"/>
      <c r="J15" s="30"/>
      <c r="K15" s="25"/>
      <c r="L15" s="30"/>
      <c r="N15" s="227"/>
      <c r="O15" s="227"/>
      <c r="P15" s="227"/>
    </row>
    <row r="16" spans="1:16" ht="18" customHeight="1">
      <c r="A16" s="40"/>
      <c r="B16" s="41"/>
      <c r="C16" s="42"/>
      <c r="D16" s="42"/>
      <c r="E16" s="41"/>
      <c r="F16" s="41"/>
      <c r="G16" s="41"/>
      <c r="H16" s="43"/>
      <c r="I16" s="43"/>
      <c r="N16" s="227"/>
      <c r="O16" s="227"/>
      <c r="P16" s="227"/>
    </row>
    <row r="17" spans="5:35" ht="18" customHeight="1"/>
    <row r="18" spans="5:35" ht="18" customHeight="1">
      <c r="N18" s="227"/>
      <c r="O18" s="227"/>
      <c r="P18" s="227"/>
    </row>
    <row r="19" spans="5:35" ht="18" customHeight="1">
      <c r="N19" s="227"/>
      <c r="O19" s="227"/>
      <c r="P19" s="227"/>
    </row>
    <row r="20" spans="5:35" ht="18" customHeight="1">
      <c r="E20" s="44"/>
      <c r="F20" s="44"/>
      <c r="G20" s="44"/>
      <c r="H20" s="44"/>
      <c r="I20" s="44"/>
      <c r="J20" s="44"/>
      <c r="K20" s="44"/>
      <c r="L20" s="44"/>
      <c r="M20" s="44"/>
      <c r="N20" s="227"/>
      <c r="O20" s="227"/>
      <c r="P20" s="227"/>
      <c r="AF20" s="231" t="s">
        <v>7</v>
      </c>
      <c r="AG20" s="224">
        <v>2000</v>
      </c>
      <c r="AH20" s="45" t="s">
        <v>8</v>
      </c>
      <c r="AI20" s="47">
        <v>10.4</v>
      </c>
    </row>
    <row r="21" spans="5:35" ht="18" customHeight="1">
      <c r="E21" s="44"/>
      <c r="F21" s="44"/>
      <c r="G21" s="44"/>
      <c r="H21" s="44"/>
      <c r="I21" s="44"/>
      <c r="J21" s="44"/>
      <c r="K21" s="44"/>
      <c r="L21" s="44"/>
      <c r="M21" s="44"/>
      <c r="N21" s="227"/>
      <c r="O21" s="227"/>
      <c r="P21" s="227"/>
      <c r="Q21" s="44"/>
      <c r="AF21" s="231"/>
      <c r="AG21" s="225"/>
      <c r="AH21" s="45" t="s">
        <v>9</v>
      </c>
      <c r="AI21" s="47">
        <v>9.8000000000000007</v>
      </c>
    </row>
    <row r="22" spans="5:35" ht="18" customHeight="1">
      <c r="E22" s="44"/>
      <c r="F22" s="44"/>
      <c r="G22" s="44"/>
      <c r="H22" s="44"/>
      <c r="I22" s="44"/>
      <c r="J22" s="44"/>
      <c r="K22" s="44"/>
      <c r="L22" s="44"/>
      <c r="M22" s="44"/>
      <c r="N22" s="227"/>
      <c r="O22" s="227"/>
      <c r="P22" s="227"/>
      <c r="Q22" s="44"/>
      <c r="AF22" s="231"/>
      <c r="AG22" s="225"/>
      <c r="AH22" s="45" t="s">
        <v>10</v>
      </c>
      <c r="AI22" s="47">
        <v>8.6999999999999993</v>
      </c>
    </row>
    <row r="23" spans="5:35" ht="18" customHeight="1">
      <c r="E23" s="44"/>
      <c r="F23" s="44"/>
      <c r="G23" s="44"/>
      <c r="H23" s="44"/>
      <c r="I23" s="44"/>
      <c r="J23" s="44"/>
      <c r="K23" s="44"/>
      <c r="L23" s="44"/>
      <c r="M23" s="44"/>
      <c r="N23" s="44"/>
      <c r="O23" s="44"/>
      <c r="P23" s="44"/>
      <c r="Q23" s="44"/>
      <c r="AF23" s="231"/>
      <c r="AG23" s="226"/>
      <c r="AH23" s="45" t="s">
        <v>11</v>
      </c>
      <c r="AI23" s="50">
        <v>9.15</v>
      </c>
    </row>
    <row r="24" spans="5:35" ht="18" customHeight="1">
      <c r="E24" s="44"/>
      <c r="F24" s="44"/>
      <c r="G24" s="44"/>
      <c r="H24" s="44"/>
      <c r="I24" s="44"/>
      <c r="J24" s="44"/>
      <c r="K24" s="44"/>
      <c r="L24" s="44"/>
      <c r="M24" s="44"/>
      <c r="N24" s="44"/>
      <c r="O24" s="44"/>
      <c r="P24" s="44"/>
      <c r="Q24" s="44"/>
      <c r="AF24" s="231"/>
      <c r="AG24" s="224">
        <v>2001</v>
      </c>
      <c r="AH24" s="45" t="s">
        <v>8</v>
      </c>
      <c r="AI24" s="47">
        <v>10.4</v>
      </c>
    </row>
    <row r="25" spans="5:35" ht="18" customHeight="1">
      <c r="N25" s="44"/>
      <c r="O25" s="44"/>
      <c r="P25" s="44"/>
      <c r="Q25" s="44"/>
      <c r="AF25" s="231"/>
      <c r="AG25" s="225"/>
      <c r="AH25" s="45" t="s">
        <v>9</v>
      </c>
      <c r="AI25" s="50">
        <v>10</v>
      </c>
    </row>
    <row r="26" spans="5:35" ht="18" customHeight="1">
      <c r="N26" s="44"/>
      <c r="O26" s="44"/>
      <c r="P26" s="44"/>
      <c r="Q26" s="44"/>
      <c r="AF26" s="231"/>
      <c r="AG26" s="225"/>
      <c r="AH26" s="45" t="s">
        <v>10</v>
      </c>
      <c r="AI26" s="47">
        <v>10.7</v>
      </c>
    </row>
    <row r="27" spans="5:35" ht="18" customHeight="1">
      <c r="AF27" s="231"/>
      <c r="AG27" s="226"/>
      <c r="AH27" s="45" t="s">
        <v>11</v>
      </c>
      <c r="AI27" s="47">
        <v>9.3000000000000007</v>
      </c>
    </row>
    <row r="28" spans="5:35" ht="33" customHeight="1">
      <c r="AF28" s="231"/>
      <c r="AG28" s="46">
        <v>2002</v>
      </c>
      <c r="AH28" s="45" t="s">
        <v>8</v>
      </c>
      <c r="AI28" s="47">
        <v>10.199999999999999</v>
      </c>
    </row>
    <row r="29" spans="5:35" ht="33" customHeight="1">
      <c r="AF29" s="231"/>
      <c r="AG29" s="49"/>
      <c r="AH29" s="45" t="s">
        <v>11</v>
      </c>
      <c r="AI29" s="47">
        <v>13.5</v>
      </c>
    </row>
    <row r="30" spans="5:35" ht="38.25" customHeight="1"/>
    <row r="31" spans="5:35" ht="38.25" customHeight="1"/>
    <row r="32" spans="5:35" ht="38.25" customHeight="1"/>
    <row r="33" spans="2:12" ht="38.25" customHeight="1"/>
    <row r="34" spans="2:12" ht="38.25" customHeight="1">
      <c r="B34" s="51"/>
    </row>
    <row r="35" spans="2:12" ht="48.75" customHeight="1"/>
    <row r="37" spans="2:12" ht="8.25" customHeight="1"/>
    <row r="38" spans="2:12" hidden="1"/>
    <row r="39" spans="2:12" hidden="1"/>
    <row r="40" spans="2:12" hidden="1"/>
    <row r="41" spans="2:12" hidden="1">
      <c r="H41" s="234" t="s">
        <v>41</v>
      </c>
      <c r="I41" s="235"/>
      <c r="J41" s="235"/>
      <c r="K41" s="235"/>
      <c r="L41" s="235"/>
    </row>
    <row r="42" spans="2:12" hidden="1"/>
    <row r="50" spans="1:1">
      <c r="A50" s="52"/>
    </row>
  </sheetData>
  <autoFilter ref="B19:B29"/>
  <mergeCells count="18">
    <mergeCell ref="H41:L41"/>
    <mergeCell ref="E4:I4"/>
    <mergeCell ref="A7:I7"/>
    <mergeCell ref="A8:I8"/>
    <mergeCell ref="B10:F10"/>
    <mergeCell ref="B11:B12"/>
    <mergeCell ref="C11:C12"/>
    <mergeCell ref="D11:D12"/>
    <mergeCell ref="E11:E12"/>
    <mergeCell ref="F11:F12"/>
    <mergeCell ref="AG20:AG23"/>
    <mergeCell ref="AG24:AG27"/>
    <mergeCell ref="H11:I11"/>
    <mergeCell ref="N12:P15"/>
    <mergeCell ref="H15:I15"/>
    <mergeCell ref="N16:P16"/>
    <mergeCell ref="N18:P22"/>
    <mergeCell ref="AF20:AF29"/>
  </mergeCells>
  <printOptions horizontalCentered="1"/>
  <pageMargins left="0.78740157480314965" right="0.78740157480314965" top="0.39370078740157483" bottom="0.39370078740157483" header="0" footer="0"/>
  <pageSetup scale="8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showGridLines="0" view="pageBreakPreview" topLeftCell="A4" zoomScale="95" zoomScaleNormal="100" zoomScaleSheetLayoutView="95" workbookViewId="0">
      <selection activeCell="H15" sqref="H15:I15"/>
    </sheetView>
  </sheetViews>
  <sheetFormatPr baseColWidth="10" defaultRowHeight="12.75"/>
  <cols>
    <col min="1" max="1" width="25.85546875" style="36" customWidth="1"/>
    <col min="2" max="6" width="10.140625" style="36" customWidth="1"/>
    <col min="7" max="7" width="1.5703125" style="36" customWidth="1"/>
    <col min="8" max="8" width="9.140625" style="36" customWidth="1"/>
    <col min="9" max="9" width="10.85546875" style="36" customWidth="1"/>
    <col min="10"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32"/>
      <c r="F4" s="232"/>
      <c r="G4" s="232"/>
      <c r="H4" s="232"/>
      <c r="I4" s="232"/>
      <c r="J4" s="3"/>
      <c r="K4" s="3"/>
    </row>
    <row r="5" spans="1:16" s="1" customFormat="1" ht="15.75" customHeight="1">
      <c r="C5" s="2"/>
      <c r="D5" s="2"/>
      <c r="E5" s="2"/>
      <c r="F5" s="2"/>
      <c r="G5" s="2"/>
      <c r="H5" s="2"/>
      <c r="I5" s="2"/>
      <c r="J5" s="3"/>
      <c r="K5" s="3"/>
    </row>
    <row r="6" spans="1:16" s="1" customFormat="1" ht="15.75" customHeight="1">
      <c r="A6" s="6" t="s">
        <v>51</v>
      </c>
      <c r="C6" s="2"/>
      <c r="D6" s="2"/>
      <c r="E6" s="2"/>
      <c r="F6" s="2"/>
      <c r="G6" s="2"/>
      <c r="H6" s="2"/>
      <c r="I6" s="2"/>
      <c r="J6" s="3"/>
      <c r="K6" s="3"/>
    </row>
    <row r="7" spans="1:16" s="1" customFormat="1" ht="21.95" customHeight="1">
      <c r="A7" s="233" t="s">
        <v>24</v>
      </c>
      <c r="B7" s="233"/>
      <c r="C7" s="233"/>
      <c r="D7" s="233"/>
      <c r="E7" s="233"/>
      <c r="F7" s="233"/>
      <c r="G7" s="233"/>
      <c r="H7" s="233"/>
      <c r="I7" s="233"/>
      <c r="J7" s="7"/>
      <c r="K7" s="7"/>
      <c r="L7" s="8"/>
      <c r="M7" s="8"/>
      <c r="N7" s="8"/>
      <c r="O7" s="8"/>
      <c r="P7" s="8"/>
    </row>
    <row r="8" spans="1:16" s="1" customFormat="1" ht="21.75" customHeight="1">
      <c r="A8" s="233" t="s">
        <v>1</v>
      </c>
      <c r="B8" s="233"/>
      <c r="C8" s="233"/>
      <c r="D8" s="233"/>
      <c r="E8" s="233"/>
      <c r="F8" s="233"/>
      <c r="G8" s="233"/>
      <c r="H8" s="233"/>
      <c r="I8" s="233"/>
      <c r="J8" s="7"/>
      <c r="K8" s="7"/>
      <c r="L8" s="8"/>
      <c r="M8" s="8"/>
      <c r="N8" s="8"/>
      <c r="O8" s="8"/>
      <c r="P8" s="8"/>
    </row>
    <row r="9" spans="1:16" s="1" customFormat="1" ht="15.75" customHeight="1">
      <c r="K9" s="3"/>
      <c r="O9" s="9"/>
      <c r="P9" s="9"/>
    </row>
    <row r="10" spans="1:16" s="13" customFormat="1" ht="15" customHeight="1">
      <c r="A10" s="10"/>
      <c r="B10" s="234" t="s">
        <v>42</v>
      </c>
      <c r="C10" s="235"/>
      <c r="D10" s="235"/>
      <c r="E10" s="235"/>
      <c r="F10" s="235"/>
      <c r="G10" s="11"/>
      <c r="H10" s="12"/>
      <c r="I10" s="12"/>
      <c r="K10" s="14"/>
      <c r="N10" s="9"/>
      <c r="O10" s="9"/>
      <c r="P10" s="9"/>
    </row>
    <row r="11" spans="1:16" s="13" customFormat="1" ht="15" customHeight="1">
      <c r="A11" s="10"/>
      <c r="B11" s="238">
        <v>2009</v>
      </c>
      <c r="C11" s="238">
        <v>2010</v>
      </c>
      <c r="D11" s="238">
        <v>2011</v>
      </c>
      <c r="E11" s="238">
        <v>2012</v>
      </c>
      <c r="F11" s="238">
        <v>2013</v>
      </c>
      <c r="G11" s="15"/>
      <c r="H11" s="236" t="s">
        <v>128</v>
      </c>
      <c r="I11" s="237"/>
      <c r="K11" s="14"/>
      <c r="N11" s="9"/>
      <c r="O11" s="9"/>
      <c r="P11" s="9"/>
    </row>
    <row r="12" spans="1:16" s="16" customFormat="1" ht="11.25" customHeight="1">
      <c r="A12" s="13"/>
      <c r="B12" s="239"/>
      <c r="C12" s="239"/>
      <c r="D12" s="239"/>
      <c r="E12" s="239"/>
      <c r="F12" s="239"/>
      <c r="G12" s="15"/>
      <c r="H12" s="17" t="s">
        <v>2</v>
      </c>
      <c r="I12" s="18" t="s">
        <v>3</v>
      </c>
      <c r="N12" s="227"/>
      <c r="O12" s="227"/>
      <c r="P12" s="227"/>
    </row>
    <row r="13" spans="1:16" s="16" customFormat="1" ht="18.75" customHeight="1">
      <c r="A13" s="19" t="s">
        <v>25</v>
      </c>
      <c r="B13" s="20">
        <v>9514</v>
      </c>
      <c r="C13" s="20">
        <v>748</v>
      </c>
      <c r="D13" s="20">
        <f>3119+144</f>
        <v>3263</v>
      </c>
      <c r="E13" s="20">
        <v>60803</v>
      </c>
      <c r="F13" s="20"/>
      <c r="G13" s="21"/>
      <c r="H13" s="22">
        <f>F13-E13</f>
        <v>-60803</v>
      </c>
      <c r="I13" s="23">
        <f>F13/E13-1</f>
        <v>-1</v>
      </c>
      <c r="K13" s="53"/>
      <c r="N13" s="227"/>
      <c r="O13" s="227"/>
      <c r="P13" s="227"/>
    </row>
    <row r="14" spans="1:16" s="16" customFormat="1" ht="18.75" customHeight="1">
      <c r="A14" s="19" t="s">
        <v>26</v>
      </c>
      <c r="B14" s="20">
        <v>19600</v>
      </c>
      <c r="C14" s="20">
        <v>30109</v>
      </c>
      <c r="D14" s="20">
        <f>5119+246</f>
        <v>5365</v>
      </c>
      <c r="E14" s="20">
        <f>53573+8711.9</f>
        <v>62284.9</v>
      </c>
      <c r="F14" s="20"/>
      <c r="G14" s="21"/>
      <c r="H14" s="22">
        <f>F14-E14</f>
        <v>-62284.9</v>
      </c>
      <c r="I14" s="23">
        <f>F14/E14-1</f>
        <v>-1</v>
      </c>
      <c r="J14" s="59"/>
      <c r="K14" s="60"/>
      <c r="N14" s="227"/>
      <c r="O14" s="227"/>
      <c r="P14" s="227"/>
    </row>
    <row r="15" spans="1:16" s="16" customFormat="1" ht="30.75" customHeight="1">
      <c r="A15" s="26" t="s">
        <v>27</v>
      </c>
      <c r="B15" s="27">
        <f>IF(B14=0,0,(B13/B14))*100</f>
        <v>48.54081632653061</v>
      </c>
      <c r="C15" s="27">
        <f>IF(C14=0,0,(C13/C14))*100</f>
        <v>2.4843070178351989</v>
      </c>
      <c r="D15" s="27">
        <f>IF(D14=0,0,(D13/D14))*100</f>
        <v>60.820130475302889</v>
      </c>
      <c r="E15" s="27">
        <f>IF(E14=0,0,(E13/E14)*100)</f>
        <v>97.620771647702725</v>
      </c>
      <c r="F15" s="27">
        <f>IF(F14=0,0,(F13/F14)*100)</f>
        <v>0</v>
      </c>
      <c r="G15" s="29"/>
      <c r="H15" s="228">
        <f>F15-E15</f>
        <v>-97.620771647702725</v>
      </c>
      <c r="I15" s="229"/>
      <c r="J15" s="30"/>
      <c r="K15" s="30"/>
      <c r="L15" s="30"/>
      <c r="N15" s="227"/>
      <c r="O15" s="227"/>
      <c r="P15" s="227"/>
    </row>
    <row r="16" spans="1:16" ht="36" customHeight="1">
      <c r="A16" s="55"/>
      <c r="B16" s="230"/>
      <c r="C16" s="230"/>
      <c r="D16" s="230"/>
      <c r="E16" s="230"/>
      <c r="F16" s="32"/>
      <c r="G16" s="32"/>
      <c r="H16" s="33"/>
      <c r="I16" s="33"/>
      <c r="J16" s="34"/>
      <c r="N16" s="227"/>
      <c r="O16" s="227"/>
      <c r="P16" s="227"/>
    </row>
    <row r="17" spans="1:35" ht="18" customHeight="1">
      <c r="A17" s="37"/>
      <c r="B17" s="38"/>
      <c r="C17" s="38"/>
      <c r="D17" s="38"/>
      <c r="E17" s="38"/>
      <c r="F17" s="38"/>
      <c r="G17" s="38"/>
      <c r="H17" s="33"/>
      <c r="I17" s="33"/>
      <c r="J17" s="39"/>
      <c r="N17" s="227"/>
      <c r="O17" s="227"/>
      <c r="P17" s="227"/>
    </row>
    <row r="18" spans="1:35" ht="18" customHeight="1">
      <c r="A18" s="40"/>
      <c r="B18" s="41"/>
      <c r="C18" s="42"/>
      <c r="D18" s="42"/>
      <c r="E18" s="41"/>
      <c r="F18" s="41"/>
      <c r="G18" s="41"/>
      <c r="H18" s="43"/>
      <c r="I18" s="43"/>
      <c r="N18" s="227"/>
      <c r="O18" s="227"/>
      <c r="P18" s="227"/>
    </row>
    <row r="19" spans="1:35" ht="18" customHeight="1"/>
    <row r="20" spans="1:35" ht="18" customHeight="1">
      <c r="N20" s="227"/>
      <c r="O20" s="227"/>
      <c r="P20" s="227"/>
    </row>
    <row r="21" spans="1:35" ht="18" customHeight="1">
      <c r="N21" s="227"/>
      <c r="O21" s="227"/>
      <c r="P21" s="227"/>
    </row>
    <row r="22" spans="1:35" ht="18" customHeight="1">
      <c r="E22" s="44"/>
      <c r="F22" s="44"/>
      <c r="G22" s="44"/>
      <c r="H22" s="44"/>
      <c r="I22" s="44"/>
      <c r="J22" s="44"/>
      <c r="K22" s="44"/>
      <c r="L22" s="44"/>
      <c r="M22" s="44"/>
      <c r="N22" s="227"/>
      <c r="O22" s="227"/>
      <c r="P22" s="227"/>
      <c r="AF22" s="231" t="s">
        <v>7</v>
      </c>
      <c r="AG22" s="224">
        <v>2000</v>
      </c>
      <c r="AH22" s="45" t="s">
        <v>8</v>
      </c>
      <c r="AI22" s="47">
        <v>10.4</v>
      </c>
    </row>
    <row r="23" spans="1:35" ht="18" customHeight="1">
      <c r="E23" s="44"/>
      <c r="F23" s="44"/>
      <c r="G23" s="44"/>
      <c r="H23" s="44"/>
      <c r="I23" s="44"/>
      <c r="J23" s="44"/>
      <c r="K23" s="44"/>
      <c r="L23" s="44"/>
      <c r="M23" s="44"/>
      <c r="N23" s="227"/>
      <c r="O23" s="227"/>
      <c r="P23" s="227"/>
      <c r="Q23" s="44"/>
      <c r="AF23" s="231"/>
      <c r="AG23" s="225"/>
      <c r="AH23" s="45" t="s">
        <v>9</v>
      </c>
      <c r="AI23" s="47">
        <v>9.8000000000000007</v>
      </c>
    </row>
    <row r="24" spans="1:35" ht="18" customHeight="1">
      <c r="E24" s="44"/>
      <c r="F24" s="44"/>
      <c r="G24" s="44"/>
      <c r="H24" s="44"/>
      <c r="I24" s="44"/>
      <c r="J24" s="44"/>
      <c r="K24" s="44"/>
      <c r="L24" s="44"/>
      <c r="M24" s="44"/>
      <c r="N24" s="227"/>
      <c r="O24" s="227"/>
      <c r="P24" s="227"/>
      <c r="Q24" s="44"/>
      <c r="AF24" s="231"/>
      <c r="AG24" s="225"/>
      <c r="AH24" s="45" t="s">
        <v>10</v>
      </c>
      <c r="AI24" s="47">
        <v>8.6999999999999993</v>
      </c>
    </row>
    <row r="25" spans="1:35" ht="18" customHeight="1">
      <c r="E25" s="44"/>
      <c r="F25" s="44"/>
      <c r="G25" s="44"/>
      <c r="H25" s="44"/>
      <c r="I25" s="44"/>
      <c r="J25" s="44"/>
      <c r="K25" s="44"/>
      <c r="L25" s="44"/>
      <c r="M25" s="44"/>
      <c r="N25" s="44"/>
      <c r="O25" s="44"/>
      <c r="P25" s="44"/>
      <c r="Q25" s="44"/>
      <c r="AF25" s="231"/>
      <c r="AG25" s="226"/>
      <c r="AH25" s="45" t="s">
        <v>11</v>
      </c>
      <c r="AI25" s="50">
        <v>9.15</v>
      </c>
    </row>
    <row r="26" spans="1:35" ht="18" customHeight="1">
      <c r="E26" s="44"/>
      <c r="F26" s="44"/>
      <c r="G26" s="44"/>
      <c r="H26" s="44"/>
      <c r="I26" s="44"/>
      <c r="J26" s="44"/>
      <c r="K26" s="44"/>
      <c r="L26" s="44"/>
      <c r="M26" s="44"/>
      <c r="N26" s="44"/>
      <c r="O26" s="44"/>
      <c r="P26" s="44"/>
      <c r="Q26" s="44"/>
      <c r="AF26" s="231"/>
      <c r="AG26" s="224">
        <v>2001</v>
      </c>
      <c r="AH26" s="45" t="s">
        <v>8</v>
      </c>
      <c r="AI26" s="47">
        <v>10.4</v>
      </c>
    </row>
    <row r="27" spans="1:35" ht="18" customHeight="1">
      <c r="N27" s="44"/>
      <c r="O27" s="44"/>
      <c r="P27" s="44"/>
      <c r="Q27" s="44"/>
      <c r="AF27" s="231"/>
      <c r="AG27" s="225"/>
      <c r="AH27" s="45" t="s">
        <v>9</v>
      </c>
      <c r="AI27" s="50">
        <v>10</v>
      </c>
    </row>
    <row r="28" spans="1:35" ht="18" customHeight="1">
      <c r="N28" s="44"/>
      <c r="O28" s="44"/>
      <c r="P28" s="44"/>
      <c r="Q28" s="44"/>
      <c r="AF28" s="231"/>
      <c r="AG28" s="225"/>
      <c r="AH28" s="45" t="s">
        <v>10</v>
      </c>
      <c r="AI28" s="47">
        <v>10.7</v>
      </c>
    </row>
    <row r="29" spans="1:35" ht="18" customHeight="1">
      <c r="AF29" s="231"/>
      <c r="AG29" s="226"/>
      <c r="AH29" s="45" t="s">
        <v>11</v>
      </c>
      <c r="AI29" s="47">
        <v>9.3000000000000007</v>
      </c>
    </row>
    <row r="30" spans="1:35" ht="33" customHeight="1">
      <c r="AF30" s="231"/>
      <c r="AG30" s="46">
        <v>2002</v>
      </c>
      <c r="AH30" s="45" t="s">
        <v>8</v>
      </c>
      <c r="AI30" s="47">
        <v>10.199999999999999</v>
      </c>
    </row>
    <row r="31" spans="1:35" ht="33" customHeight="1">
      <c r="AF31" s="231"/>
      <c r="AG31" s="49"/>
      <c r="AH31" s="45" t="s">
        <v>11</v>
      </c>
      <c r="AI31" s="47">
        <v>13.5</v>
      </c>
    </row>
    <row r="32" spans="1:35" ht="38.25" customHeight="1"/>
    <row r="33" spans="2:2" ht="38.25" customHeight="1"/>
    <row r="34" spans="2:2" ht="38.25" customHeight="1">
      <c r="B34" s="51"/>
    </row>
    <row r="35" spans="2:2" ht="48.75" customHeight="1"/>
    <row r="36" spans="2:2" ht="23.25" customHeight="1"/>
    <row r="37" spans="2:2" ht="23.25" customHeight="1"/>
    <row r="39" spans="2:2" ht="8.25" customHeight="1"/>
    <row r="40" spans="2:2" hidden="1"/>
    <row r="41" spans="2:2" hidden="1"/>
    <row r="42" spans="2:2" hidden="1"/>
    <row r="43" spans="2:2" hidden="1"/>
    <row r="44" spans="2:2" hidden="1"/>
    <row r="52" spans="1:1">
      <c r="A52" s="52"/>
    </row>
  </sheetData>
  <autoFilter ref="B21:B31"/>
  <mergeCells count="18">
    <mergeCell ref="E4:I4"/>
    <mergeCell ref="A7:I7"/>
    <mergeCell ref="A8:I8"/>
    <mergeCell ref="B10:F10"/>
    <mergeCell ref="E11:E12"/>
    <mergeCell ref="H11:I11"/>
    <mergeCell ref="F11:F12"/>
    <mergeCell ref="AG22:AG25"/>
    <mergeCell ref="AG26:AG29"/>
    <mergeCell ref="N12:P15"/>
    <mergeCell ref="H15:I15"/>
    <mergeCell ref="B16:E16"/>
    <mergeCell ref="N16:P18"/>
    <mergeCell ref="N20:P24"/>
    <mergeCell ref="AF22:AF31"/>
    <mergeCell ref="B11:B12"/>
    <mergeCell ref="C11:C12"/>
    <mergeCell ref="D11:D12"/>
  </mergeCells>
  <conditionalFormatting sqref="H13:H15 I13:I14">
    <cfRule type="cellIs" dxfId="1" priority="3" stopIfTrue="1" operator="lessThan">
      <formula>0</formula>
    </cfRule>
  </conditionalFormatting>
  <printOptions horizontalCentered="1"/>
  <pageMargins left="0.78740157480314965" right="0.78740157480314965" top="0.39370078740157483" bottom="0.39370078740157483" header="0" footer="0"/>
  <pageSetup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Resumen</vt:lpstr>
      <vt:lpstr>CAP-I</vt:lpstr>
      <vt:lpstr>Becas </vt:lpstr>
      <vt:lpstr>Becas_conalep</vt:lpstr>
      <vt:lpstr>C-PSA</vt:lpstr>
      <vt:lpstr>EPRT</vt:lpstr>
      <vt:lpstr>EPR</vt:lpstr>
      <vt:lpstr>EGC</vt:lpstr>
      <vt:lpstr>EGI</vt:lpstr>
      <vt:lpstr>AUTOF</vt:lpstr>
      <vt:lpstr>CAIP</vt:lpstr>
      <vt:lpstr>CNPR</vt:lpstr>
      <vt:lpstr>AUTOF!Área_de_impresión</vt:lpstr>
      <vt:lpstr>'Becas '!Área_de_impresión</vt:lpstr>
      <vt:lpstr>Becas_conalep!Área_de_impresión</vt:lpstr>
      <vt:lpstr>CAIP!Área_de_impresión</vt:lpstr>
      <vt:lpstr>'CAP-I'!Área_de_impresión</vt:lpstr>
      <vt:lpstr>CNPR!Área_de_impresión</vt:lpstr>
      <vt:lpstr>'C-PSA'!Área_de_impresión</vt:lpstr>
      <vt:lpstr>EGC!Área_de_impresión</vt:lpstr>
      <vt:lpstr>EGI!Área_de_impresión</vt:lpstr>
      <vt:lpstr>EPR!Área_de_impresión</vt:lpstr>
      <vt:lpstr>EPRT!Área_de_impresión</vt:lpstr>
      <vt:lpstr>Resumen!Área_de_impresión</vt:lpstr>
    </vt:vector>
  </TitlesOfParts>
  <Company>CONALEP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CONALEP</dc:creator>
  <cp:lastModifiedBy>FLOR DE AZAHALIA MORA TORRES</cp:lastModifiedBy>
  <cp:lastPrinted>2012-07-23T19:07:40Z</cp:lastPrinted>
  <dcterms:created xsi:type="dcterms:W3CDTF">2009-06-26T16:01:49Z</dcterms:created>
  <dcterms:modified xsi:type="dcterms:W3CDTF">2013-07-12T15:21:56Z</dcterms:modified>
</cp:coreProperties>
</file>