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harts/chart3.xml" ContentType="application/vnd.openxmlformats-officedocument.drawingml.chart+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charts/chart4.xml" ContentType="application/vnd.openxmlformats-officedocument.drawingml.chart+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5.xml" ContentType="application/vnd.openxmlformats-officedocument.drawing+xml"/>
  <Override PartName="/xl/charts/chart5.xml" ContentType="application/vnd.openxmlformats-officedocument.drawingml.chart+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rawings/drawing6.xml" ContentType="application/vnd.openxmlformats-officedocument.drawing+xml"/>
  <Override PartName="/xl/charts/chart6.xml" ContentType="application/vnd.openxmlformats-officedocument.drawingml.chart+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rawings/drawing7.xml" ContentType="application/vnd.openxmlformats-officedocument.drawing+xml"/>
  <Override PartName="/xl/charts/chart7.xml" ContentType="application/vnd.openxmlformats-officedocument.drawingml.chart+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rawings/drawing8.xml" ContentType="application/vnd.openxmlformats-officedocument.drawing+xml"/>
  <Override PartName="/xl/charts/chart8.xml" ContentType="application/vnd.openxmlformats-officedocument.drawingml.chart+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rawings/drawing9.xml" ContentType="application/vnd.openxmlformats-officedocument.drawing+xml"/>
  <Override PartName="/xl/charts/chart9.xml" ContentType="application/vnd.openxmlformats-officedocument.drawingml.chart+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rawings/drawing10.xml" ContentType="application/vnd.openxmlformats-officedocument.drawing+xml"/>
  <Override PartName="/xl/charts/chart10.xml" ContentType="application/vnd.openxmlformats-officedocument.drawingml.chart+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585" windowWidth="15480" windowHeight="11385" activeTab="1"/>
  </bookViews>
  <sheets>
    <sheet name="Resumen" sheetId="13" r:id="rId1"/>
    <sheet name="CAP-1" sheetId="12" r:id="rId2"/>
    <sheet name="C-PSA" sheetId="1" r:id="rId3"/>
    <sheet name="EPRT" sheetId="2" r:id="rId4"/>
    <sheet name="EPR" sheetId="3" r:id="rId5"/>
    <sheet name="EGC" sheetId="4" r:id="rId6"/>
    <sheet name="EGI" sheetId="5" r:id="rId7"/>
    <sheet name="AUTOF" sheetId="6" r:id="rId8"/>
    <sheet name="CAIP" sheetId="7" r:id="rId9"/>
    <sheet name="CNPR" sheetId="8" r:id="rId10"/>
  </sheets>
  <externalReferences>
    <externalReference r:id="rId11"/>
    <externalReference r:id="rId12"/>
  </externalReferences>
  <definedNames>
    <definedName name="_xlnm._FilterDatabase" localSheetId="7" hidden="1">AUTOF!$B$21:$B$31</definedName>
    <definedName name="_xlnm._FilterDatabase" localSheetId="8" hidden="1">CAIP!$B$21:$B$31</definedName>
    <definedName name="_xlnm._FilterDatabase" localSheetId="9" hidden="1">CNPR!$B$21:$B$35</definedName>
    <definedName name="_xlnm._FilterDatabase" localSheetId="2" hidden="1">'C-PSA'!$B$21:$B$31</definedName>
    <definedName name="_xlnm._FilterDatabase" localSheetId="5" hidden="1">EGC!$B$19:$B$29</definedName>
    <definedName name="_xlnm._FilterDatabase" localSheetId="6" hidden="1">EGI!$B$21:$B$31</definedName>
    <definedName name="_xlnm._FilterDatabase" localSheetId="4" hidden="1">EPR!$B$20:$B$36</definedName>
    <definedName name="_xlnm._FilterDatabase" localSheetId="3" hidden="1">EPRT!$B$22:$B$32</definedName>
    <definedName name="A_impresión_IM" localSheetId="7">#REF!</definedName>
    <definedName name="A_impresión_IM" localSheetId="8">#REF!</definedName>
    <definedName name="A_impresión_IM" localSheetId="9">#REF!</definedName>
    <definedName name="A_impresión_IM" localSheetId="2">#REF!</definedName>
    <definedName name="A_impresión_IM" localSheetId="5">#REF!</definedName>
    <definedName name="A_impresión_IM" localSheetId="6">#REF!</definedName>
    <definedName name="A_impresión_IM" localSheetId="4">#REF!</definedName>
    <definedName name="A_impresión_IM" localSheetId="3">#REF!</definedName>
    <definedName name="A_impresión_IM" localSheetId="0">#REF!</definedName>
    <definedName name="A_impresión_IM">#REF!</definedName>
    <definedName name="a_impresión_imn" localSheetId="0">#REF!</definedName>
    <definedName name="a_impresión_imn">#REF!</definedName>
    <definedName name="aa">#REF!</definedName>
    <definedName name="Abril" localSheetId="0">#REF!</definedName>
    <definedName name="Abril">#REF!</definedName>
    <definedName name="AbrilA" localSheetId="0">#REF!</definedName>
    <definedName name="AbrilA">#REF!</definedName>
    <definedName name="Agosto" localSheetId="0">#REF!</definedName>
    <definedName name="Agosto">#REF!</definedName>
    <definedName name="AgostoA" localSheetId="0">#REF!</definedName>
    <definedName name="AgostoA">#REF!</definedName>
    <definedName name="_xlnm.Print_Area" localSheetId="7">AUTOF!$A$1:$I$35</definedName>
    <definedName name="_xlnm.Print_Area" localSheetId="8">CAIP!$A$1:$J$35</definedName>
    <definedName name="_xlnm.Print_Area" localSheetId="1">'CAP-1'!$A$1:$W$41</definedName>
    <definedName name="_xlnm.Print_Area" localSheetId="9">CNPR!$A$1:$J$37</definedName>
    <definedName name="_xlnm.Print_Area" localSheetId="2">'C-PSA'!$A$1:$I$35</definedName>
    <definedName name="_xlnm.Print_Area" localSheetId="5">EGC!$A$1:$J$35</definedName>
    <definedName name="_xlnm.Print_Area" localSheetId="6">EGI!$A$1:$I$35</definedName>
    <definedName name="_xlnm.Print_Area" localSheetId="4">EPR!$A$1:$J$39</definedName>
    <definedName name="_xlnm.Print_Area" localSheetId="3">EPRT!$A$1:$J$38</definedName>
    <definedName name="_xlnm.Print_Area" localSheetId="0">Resumen!$A$1:$G$42</definedName>
    <definedName name="Clave" localSheetId="0">#REF!</definedName>
    <definedName name="Clave">#REF!</definedName>
    <definedName name="Desviación" localSheetId="0">IF(AND(#REF!=0,#REF!=0),0,IF(AND(#REF!=0,#REF!&gt;0),"----",(#REF!-#REF!)/#REF!))</definedName>
    <definedName name="Desviación">IF(AND(#REF!=0,#REF!=0),0,IF(AND(#REF!=0,#REF!&gt;0),"----",(#REF!-#REF!)/#REF!))</definedName>
    <definedName name="Diciembre" localSheetId="0">#REF!</definedName>
    <definedName name="Diciembre">#REF!</definedName>
    <definedName name="DiciembreA" localSheetId="0">#REF!</definedName>
    <definedName name="DiciembreA">#REF!</definedName>
    <definedName name="Enero" localSheetId="0">#REF!</definedName>
    <definedName name="Enero">#REF!</definedName>
    <definedName name="EneroA" localSheetId="0">#REF!</definedName>
    <definedName name="EneroA">#REF!</definedName>
    <definedName name="Entidad" localSheetId="0">#REF!</definedName>
    <definedName name="Entidad">#REF!</definedName>
    <definedName name="Febrero" localSheetId="0">#REF!</definedName>
    <definedName name="Febrero">#REF!</definedName>
    <definedName name="FebreroA" localSheetId="0">#REF!</definedName>
    <definedName name="FebreroA">#REF!</definedName>
    <definedName name="Julio" localSheetId="0">#REF!</definedName>
    <definedName name="Julio">#REF!</definedName>
    <definedName name="JulioA" localSheetId="0">#REF!</definedName>
    <definedName name="JulioA">#REF!</definedName>
    <definedName name="Junio" localSheetId="0">#REF!</definedName>
    <definedName name="Junio">#REF!</definedName>
    <definedName name="JunioA" localSheetId="0">#REF!</definedName>
    <definedName name="JunioA">#REF!</definedName>
    <definedName name="Marzo" localSheetId="0">#REF!</definedName>
    <definedName name="Marzo">#REF!</definedName>
    <definedName name="MarzoA" localSheetId="0">#REF!</definedName>
    <definedName name="MarzoA">#REF!</definedName>
    <definedName name="MaxAnual" localSheetId="0">MAX(#REF!,#REF!,#REF!,#REF!,#REF!,#REF!,#REF!,#REF!,#REF!,#REF!,#REF!,#REF!)</definedName>
    <definedName name="MaxAnual">MAX(#REF!,#REF!,#REF!,#REF!,#REF!,#REF!,#REF!,#REF!,#REF!,#REF!,#REF!,#REF!)</definedName>
    <definedName name="Máximo" localSheetId="0">MAX(#REF!)</definedName>
    <definedName name="Máximo">MAX(#REF!)</definedName>
    <definedName name="MaxTrimestral" localSheetId="0">MAX(#REF!,#REF!,#REF!,#REF!)</definedName>
    <definedName name="MaxTrimestral">MAX(#REF!,#REF!,#REF!,#REF!)</definedName>
    <definedName name="Mayo" localSheetId="0">#REF!</definedName>
    <definedName name="Mayo">#REF!</definedName>
    <definedName name="MayoA" localSheetId="0">#REF!</definedName>
    <definedName name="MayoA">#REF!</definedName>
    <definedName name="NombrePlantel" localSheetId="0">[1]PCEU01!$B$9</definedName>
    <definedName name="NombrePlantel">[2]PCEU01!$B$9</definedName>
    <definedName name="Noviembre" localSheetId="0">#REF!</definedName>
    <definedName name="Noviembre">#REF!</definedName>
    <definedName name="NoviembreA" localSheetId="0">#REF!</definedName>
    <definedName name="NoviembreA">#REF!</definedName>
    <definedName name="Octubre" localSheetId="0">#REF!</definedName>
    <definedName name="Octubre">#REF!</definedName>
    <definedName name="OctubreA" localSheetId="0">#REF!</definedName>
    <definedName name="OctubreA">#REF!</definedName>
    <definedName name="Plantel" localSheetId="0">#REF!</definedName>
    <definedName name="Plantel">#REF!</definedName>
    <definedName name="PORCENTUAL" localSheetId="0">#REF!</definedName>
    <definedName name="PORCENTUAL">#REF!</definedName>
    <definedName name="q" localSheetId="0">#REF!</definedName>
    <definedName name="q">#REF!</definedName>
    <definedName name="s" localSheetId="0">#REF!</definedName>
    <definedName name="s">#REF!</definedName>
    <definedName name="Septiembre" localSheetId="0">#REF!</definedName>
    <definedName name="Septiembre">#REF!</definedName>
    <definedName name="SeptiembreA" localSheetId="0">#REF!</definedName>
    <definedName name="SeptiembreA">#REF!</definedName>
    <definedName name="SumaAnual" localSheetId="0">SUM(#REF!,#REF!,#REF!,#REF!,#REF!,#REF!,#REF!,#REF!,#REF!,#REF!,#REF!,#REF!)</definedName>
    <definedName name="SumaAnual">SUM(#REF!,#REF!,#REF!,#REF!,#REF!,#REF!,#REF!,#REF!,#REF!,#REF!,#REF!,#REF!)</definedName>
    <definedName name="Sumas" localSheetId="0">SUM(#REF!)</definedName>
    <definedName name="Sumas">SUM(#REF!)</definedName>
    <definedName name="SumaTrimestral" localSheetId="0">SUM(#REF!,#REF!,#REF!,#REF!)</definedName>
    <definedName name="SumaTrimestral">SUM(#REF!,#REF!,#REF!,#REF!)</definedName>
    <definedName name="Trimestre" localSheetId="0">#REF!</definedName>
    <definedName name="Trimestre">#REF!</definedName>
    <definedName name="Trimestres" localSheetId="0">#REF!</definedName>
    <definedName name="Trimestres">#REF!</definedName>
  </definedNames>
  <calcPr calcId="145621"/>
</workbook>
</file>

<file path=xl/calcChain.xml><?xml version="1.0" encoding="utf-8"?>
<calcChain xmlns="http://schemas.openxmlformats.org/spreadsheetml/2006/main">
  <c r="AA32" i="12" l="1"/>
  <c r="G41" i="13" l="1"/>
  <c r="G40" i="13"/>
  <c r="G38" i="13"/>
  <c r="G37" i="13"/>
  <c r="G35" i="13"/>
  <c r="G34" i="13"/>
  <c r="G32" i="13"/>
  <c r="G31" i="13"/>
  <c r="G29" i="13"/>
  <c r="G28" i="13"/>
  <c r="G26" i="13"/>
  <c r="G25" i="13"/>
  <c r="G23" i="13"/>
  <c r="G22" i="13"/>
  <c r="G20" i="13"/>
  <c r="G19" i="13"/>
  <c r="D40" i="13"/>
  <c r="C40" i="13"/>
  <c r="D37" i="13"/>
  <c r="C37" i="13"/>
  <c r="D34" i="13"/>
  <c r="C34" i="13"/>
  <c r="D31" i="13"/>
  <c r="C31" i="13"/>
  <c r="D28" i="13"/>
  <c r="C28" i="13"/>
  <c r="D25" i="13"/>
  <c r="C25" i="13"/>
  <c r="C22" i="13"/>
  <c r="D19" i="13"/>
  <c r="C19" i="13"/>
  <c r="AB27" i="12"/>
  <c r="AA27" i="12"/>
  <c r="Z27" i="12"/>
  <c r="Y27" i="12"/>
  <c r="AB23" i="12"/>
  <c r="AA23" i="12"/>
  <c r="AC19" i="12"/>
  <c r="Y19" i="12"/>
  <c r="U19" i="12"/>
  <c r="T19" i="12"/>
  <c r="R19" i="12"/>
  <c r="N19" i="12"/>
  <c r="W19" i="12"/>
  <c r="K19" i="12"/>
  <c r="AB19" i="12"/>
  <c r="H19" i="12"/>
  <c r="Z23" i="12"/>
  <c r="E19" i="12"/>
  <c r="Y23" i="12"/>
  <c r="B19" i="12"/>
  <c r="AC18" i="12"/>
  <c r="AB18" i="12"/>
  <c r="AA18" i="12"/>
  <c r="Z18" i="12"/>
  <c r="Y18" i="12"/>
  <c r="AC14" i="12"/>
  <c r="AB14" i="12"/>
  <c r="AA14" i="12"/>
  <c r="Z14" i="12"/>
  <c r="Y14" i="12"/>
  <c r="W14" i="12"/>
  <c r="V14" i="12"/>
  <c r="U14" i="12"/>
  <c r="T14" i="12"/>
  <c r="S14" i="12"/>
  <c r="R14" i="12"/>
  <c r="AC13" i="12"/>
  <c r="AB13" i="12"/>
  <c r="AA13" i="12"/>
  <c r="Z13" i="12"/>
  <c r="Y13" i="12"/>
  <c r="Z19" i="12"/>
  <c r="AA19" i="12"/>
  <c r="K15" i="5"/>
  <c r="L21" i="3"/>
  <c r="D15" i="5"/>
  <c r="C15" i="5"/>
  <c r="B15" i="5"/>
  <c r="E14" i="5"/>
  <c r="E15" i="5"/>
  <c r="E13" i="5"/>
  <c r="E14" i="4"/>
  <c r="E13" i="4"/>
  <c r="F22" i="1"/>
  <c r="F22" i="2"/>
  <c r="F22" i="8"/>
  <c r="F15" i="8"/>
  <c r="E15" i="8"/>
  <c r="D15" i="8"/>
  <c r="C15" i="8"/>
  <c r="B15" i="8"/>
  <c r="I14" i="8"/>
  <c r="H14" i="8"/>
  <c r="I13" i="8"/>
  <c r="H13" i="8"/>
  <c r="F15" i="7"/>
  <c r="E15" i="7"/>
  <c r="D15" i="7"/>
  <c r="C15" i="7"/>
  <c r="B15" i="7"/>
  <c r="M14" i="7"/>
  <c r="I14" i="7"/>
  <c r="H14" i="7"/>
  <c r="M13" i="7"/>
  <c r="I13" i="7"/>
  <c r="H13" i="7"/>
  <c r="F15" i="6"/>
  <c r="E15" i="6"/>
  <c r="D15" i="6"/>
  <c r="C15" i="6"/>
  <c r="B15" i="6"/>
  <c r="I14" i="6"/>
  <c r="H14" i="6"/>
  <c r="I13" i="6"/>
  <c r="H13" i="6"/>
  <c r="I14" i="5"/>
  <c r="H14" i="5"/>
  <c r="F15" i="5"/>
  <c r="I13" i="5"/>
  <c r="E15" i="4"/>
  <c r="D15" i="4"/>
  <c r="C15" i="4"/>
  <c r="B15" i="4"/>
  <c r="K14" i="4"/>
  <c r="I14" i="4"/>
  <c r="K13" i="4"/>
  <c r="I13" i="4"/>
  <c r="F14" i="3"/>
  <c r="E14" i="3"/>
  <c r="D14" i="3"/>
  <c r="C14" i="3"/>
  <c r="B14" i="3"/>
  <c r="L13" i="3"/>
  <c r="I13" i="3"/>
  <c r="H13" i="3"/>
  <c r="L12" i="3"/>
  <c r="I12" i="3"/>
  <c r="H12" i="3"/>
  <c r="F16" i="2"/>
  <c r="H16" i="2" s="1"/>
  <c r="E16" i="2"/>
  <c r="D16" i="2"/>
  <c r="C16" i="2"/>
  <c r="B16" i="2"/>
  <c r="I15" i="2"/>
  <c r="H15" i="2"/>
  <c r="I14" i="2"/>
  <c r="H14" i="2"/>
  <c r="F15" i="1"/>
  <c r="E15" i="1"/>
  <c r="D15" i="1"/>
  <c r="C15" i="1"/>
  <c r="B15" i="1"/>
  <c r="I14" i="1"/>
  <c r="H14" i="1"/>
  <c r="I13" i="1"/>
  <c r="H13" i="1"/>
  <c r="H14" i="3"/>
  <c r="H15" i="8"/>
  <c r="L15" i="6"/>
  <c r="H15" i="5"/>
  <c r="H15" i="1"/>
  <c r="F15" i="4"/>
  <c r="H13" i="5"/>
  <c r="H15" i="6"/>
  <c r="M15" i="7"/>
  <c r="H13" i="4"/>
  <c r="H14" i="4"/>
  <c r="H15" i="7"/>
  <c r="H15" i="4"/>
  <c r="K15" i="4"/>
  <c r="D22" i="13" l="1"/>
</calcChain>
</file>

<file path=xl/sharedStrings.xml><?xml version="1.0" encoding="utf-8"?>
<sst xmlns="http://schemas.openxmlformats.org/spreadsheetml/2006/main" count="263" uniqueCount="84">
  <si>
    <t xml:space="preserve">COSTO PRESTADORES DE SERVICIOS PROFESIONALES </t>
  </si>
  <si>
    <t>(MILES DE PESOS)</t>
  </si>
  <si>
    <t>ABS</t>
  </si>
  <si>
    <t>%</t>
  </si>
  <si>
    <t>Gasto ejercido en PSP</t>
  </si>
  <si>
    <t>Gasto total ejercido</t>
  </si>
  <si>
    <t>Relación costo PSP gasto total (%)</t>
  </si>
  <si>
    <t>Relación costo docente gasto total</t>
  </si>
  <si>
    <t>Ene - Mar</t>
  </si>
  <si>
    <t>Abr - Jun</t>
  </si>
  <si>
    <t>Jul - Sep</t>
  </si>
  <si>
    <t>Oct - Dic</t>
  </si>
  <si>
    <t>EVOLUCIÓN DEL PRESUPUESTO REPROGRAMADO TOTAL</t>
  </si>
  <si>
    <t>Presupuesto ejercido total</t>
  </si>
  <si>
    <t>Presupuesto reprogramado total</t>
  </si>
  <si>
    <t>Evolución del presupuesto reprogramado total (%)</t>
  </si>
  <si>
    <t>EVOLUCIÓN DEL PRESUPUESTO REPROGRAMADO</t>
  </si>
  <si>
    <t xml:space="preserve">Presupuesto ejercido (Recursos fiscales) </t>
  </si>
  <si>
    <t>Presupuesto reprogramado (Recursos fiscales)</t>
  </si>
  <si>
    <t>Evolución del presupuesto reprogramado (Recursos  Fiscales) (%)</t>
  </si>
  <si>
    <t>EVOLUCIÓN DEL GASTO CORRIENTE</t>
  </si>
  <si>
    <t>Gasto corriente ejercido</t>
  </si>
  <si>
    <t>Presupuesto reprogramado (gasto corriente)</t>
  </si>
  <si>
    <t>Evolución del gasto corriente (%)</t>
  </si>
  <si>
    <t>EVOLUCIÓN DEL GASTO DE INVERSIÓN</t>
  </si>
  <si>
    <t>Gasto de inversión ejercido</t>
  </si>
  <si>
    <t xml:space="preserve"> Presupuesto reprogramado (Gasto de inversión)</t>
  </si>
  <si>
    <t>Evolución del gasto de inversión (Recursos Fiscales) (%)</t>
  </si>
  <si>
    <t>AUTOFINANCIAMIENTO</t>
  </si>
  <si>
    <t xml:space="preserve">Ingresos propios ejercidos </t>
  </si>
  <si>
    <t>Presupuesto ejercido</t>
  </si>
  <si>
    <t>Índice de autofinanciamiento (%)</t>
  </si>
  <si>
    <t>CAPTACIÓN DE INGRESOS PROPIOS</t>
  </si>
  <si>
    <t xml:space="preserve">Ingresos propios captados </t>
  </si>
  <si>
    <t>Ingresos propios programados</t>
  </si>
  <si>
    <t>Captación de Ingresos propios</t>
  </si>
  <si>
    <t>CUMPLIMIENTO DE NORMATIVIDAD DE PARTIDAS RESTRINGIDAS</t>
  </si>
  <si>
    <t xml:space="preserve"> </t>
  </si>
  <si>
    <t xml:space="preserve">Presupuesto ejercido de partidas sujetas a restricción </t>
  </si>
  <si>
    <t>Presupuesto autorizado de partidas sujetas a restricción</t>
  </si>
  <si>
    <t>Índice de evolución del presupuesto  ejercido de partidas sujetas a restricción (%)</t>
  </si>
  <si>
    <t>COMPORTAMIENTO AL SEGUNDO TRIMESTRE</t>
  </si>
  <si>
    <t>COMPORTAMIENTO AL TERCER TRIMESTRE</t>
  </si>
  <si>
    <t>Personas Capacitadas</t>
  </si>
  <si>
    <t>No.</t>
  </si>
  <si>
    <t>INDICADOR</t>
  </si>
  <si>
    <t>Unidad de Medida</t>
  </si>
  <si>
    <t>VARIABLES</t>
  </si>
  <si>
    <t>Indicadores del Sistema CONALEP</t>
  </si>
  <si>
    <t>Personas</t>
  </si>
  <si>
    <t>Indicadores Financieros del CONALEP</t>
  </si>
  <si>
    <t>Costo Prestadores de Servicios Profesionales</t>
  </si>
  <si>
    <t>Evolución del Presupuesto Reprogramado Total</t>
  </si>
  <si>
    <t>Evolución del Gasto Corriente</t>
  </si>
  <si>
    <t>Autofinanciamiento</t>
  </si>
  <si>
    <t>Captación de Ingresos Propios</t>
  </si>
  <si>
    <t>Cumplimiento de Normatividad de Partidas Restringidas</t>
  </si>
  <si>
    <t>COMPORTAMIENTO POR TRIMESTRE</t>
  </si>
  <si>
    <t>1er. Trim.</t>
  </si>
  <si>
    <t>2o. Trim.</t>
  </si>
  <si>
    <t>3er. Trim</t>
  </si>
  <si>
    <t>Comparativo por trimestre</t>
  </si>
  <si>
    <t>1°</t>
  </si>
  <si>
    <t>2°</t>
  </si>
  <si>
    <t>3°</t>
  </si>
  <si>
    <t>ACUMULADO AL TERCER TRIMESTRE DE CADA AÑO</t>
  </si>
  <si>
    <t>2008-2009</t>
  </si>
  <si>
    <t>Acumulado anual</t>
  </si>
  <si>
    <t>Acum. 3er. Trimestre</t>
  </si>
  <si>
    <t>Crecimiento anual</t>
  </si>
  <si>
    <t>2007-2008</t>
  </si>
  <si>
    <t>Crecimiento por trimestre</t>
  </si>
  <si>
    <t>Sesión Ordinaria  de  la H Junta Directiva</t>
  </si>
  <si>
    <t xml:space="preserve"> Sesión Ordinaria  de  la H Junta Directiva</t>
  </si>
  <si>
    <t>2009-2010</t>
  </si>
  <si>
    <t>2009-201</t>
  </si>
  <si>
    <t>Var. 2010-2011</t>
  </si>
  <si>
    <t>2010-2011</t>
  </si>
  <si>
    <t>2007-2011</t>
  </si>
  <si>
    <t xml:space="preserve">Evolución del Presupuesto Reprogramado </t>
  </si>
  <si>
    <t>Evolución del Gasto De Inversión</t>
  </si>
  <si>
    <t>Las variables de los indicadores financieros están expresadas en miles de pesos</t>
  </si>
  <si>
    <t>INDICADORES DEL SISTEMA CONALEP
COMPORTAMIENTO AL TERCER TRIMESTRE 2010 Y 2011</t>
  </si>
  <si>
    <t>Variación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</si>
</sst>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0_ ;\-#,##0\ "/>
    <numFmt numFmtId="168" formatCode="#,##0_ ;[Red]\-#,##0\ "/>
  </numFmts>
  <fonts count="37">
    <font>
      <sz val="11"/>
      <color theme="1"/>
      <name val="Calibri"/>
      <family val="2"/>
      <scheme val="minor"/>
    </font>
    <font>
      <sz val="10"/>
      <name val="Arial"/>
      <family val="2"/>
    </font>
    <font>
      <sz val="7"/>
      <name val="Arial"/>
      <family val="2"/>
    </font>
    <font>
      <i/>
      <sz val="9"/>
      <name val="Humnst777 BT"/>
      <family val="2"/>
    </font>
    <font>
      <sz val="7"/>
      <color indexed="9"/>
      <name val="Arial"/>
      <family val="2"/>
    </font>
    <font>
      <i/>
      <sz val="9"/>
      <color indexed="57"/>
      <name val="Humnst777 BT"/>
      <family val="2"/>
    </font>
    <font>
      <b/>
      <sz val="10"/>
      <name val="Century Gothic"/>
      <family val="2"/>
    </font>
    <font>
      <b/>
      <sz val="14"/>
      <name val="Century Gothic"/>
      <family val="2"/>
    </font>
    <font>
      <sz val="8"/>
      <name val="Arial"/>
      <family val="2"/>
    </font>
    <font>
      <b/>
      <sz val="7"/>
      <name val="Arial"/>
      <family val="2"/>
    </font>
    <font>
      <b/>
      <sz val="8"/>
      <name val="Arial"/>
      <family val="2"/>
    </font>
    <font>
      <b/>
      <sz val="10"/>
      <name val="Arial"/>
      <family val="2"/>
    </font>
    <font>
      <b/>
      <sz val="8"/>
      <name val="Calibri"/>
      <family val="2"/>
    </font>
    <font>
      <sz val="9"/>
      <name val="Times New Roman"/>
      <family val="1"/>
    </font>
    <font>
      <sz val="11"/>
      <color indexed="8"/>
      <name val="Calibri"/>
      <family val="2"/>
    </font>
    <font>
      <sz val="10"/>
      <name val="Arial"/>
      <family val="2"/>
    </font>
    <font>
      <b/>
      <sz val="9"/>
      <name val="Arial"/>
      <family val="2"/>
    </font>
    <font>
      <sz val="10"/>
      <name val="Calibri"/>
      <family val="2"/>
    </font>
    <font>
      <sz val="9"/>
      <name val="Calibri"/>
      <family val="2"/>
    </font>
    <font>
      <b/>
      <i/>
      <sz val="8"/>
      <name val="Calibri"/>
      <family val="2"/>
    </font>
    <font>
      <sz val="8"/>
      <name val="Calibri"/>
      <family val="2"/>
    </font>
    <font>
      <sz val="6"/>
      <name val="Calibri"/>
      <family val="2"/>
    </font>
    <font>
      <i/>
      <sz val="9"/>
      <color indexed="57"/>
      <name val="Arial"/>
      <family val="2"/>
    </font>
    <font>
      <b/>
      <sz val="6"/>
      <name val="Arial"/>
      <family val="2"/>
    </font>
    <font>
      <sz val="6"/>
      <name val="Arial"/>
      <family val="2"/>
    </font>
    <font>
      <sz val="11"/>
      <color theme="1"/>
      <name val="Calibri"/>
      <family val="2"/>
      <scheme val="minor"/>
    </font>
    <font>
      <sz val="11"/>
      <color theme="0"/>
      <name val="Calibri"/>
      <family val="2"/>
      <scheme val="minor"/>
    </font>
    <font>
      <sz val="9"/>
      <color rgb="FFFFFFFF"/>
      <name val="Calibri"/>
      <family val="2"/>
    </font>
    <font>
      <sz val="8"/>
      <color rgb="FFFFFFFF"/>
      <name val="Calibri"/>
      <family val="2"/>
    </font>
    <font>
      <sz val="10"/>
      <color theme="0"/>
      <name val="Arial"/>
      <family val="2"/>
    </font>
    <font>
      <sz val="7"/>
      <color theme="0"/>
      <name val="Arial"/>
      <family val="2"/>
    </font>
    <font>
      <b/>
      <sz val="14"/>
      <color theme="0"/>
      <name val="Century Gothic"/>
      <family val="2"/>
    </font>
    <font>
      <sz val="8"/>
      <color theme="0"/>
      <name val="Arial"/>
      <family val="2"/>
    </font>
    <font>
      <b/>
      <sz val="7"/>
      <color theme="0"/>
      <name val="Arial"/>
      <family val="2"/>
    </font>
    <font>
      <b/>
      <sz val="10"/>
      <color rgb="FFFFFFFF"/>
      <name val="Calibri"/>
      <family val="2"/>
    </font>
    <font>
      <i/>
      <sz val="10"/>
      <color rgb="FF339966"/>
      <name val="Calibri"/>
      <family val="2"/>
    </font>
    <font>
      <sz val="8"/>
      <color theme="1"/>
      <name val="Arial"/>
      <family val="2"/>
    </font>
  </fonts>
  <fills count="8">
    <fill>
      <patternFill patternType="none"/>
    </fill>
    <fill>
      <patternFill patternType="gray125"/>
    </fill>
    <fill>
      <patternFill patternType="solid">
        <fgColor indexed="44"/>
        <bgColor indexed="64"/>
      </patternFill>
    </fill>
    <fill>
      <patternFill patternType="solid">
        <fgColor theme="6"/>
      </patternFill>
    </fill>
    <fill>
      <patternFill patternType="solid">
        <fgColor theme="4"/>
      </patternFill>
    </fill>
    <fill>
      <patternFill patternType="solid">
        <fgColor theme="4" tint="0.79998168889431442"/>
        <bgColor indexed="65"/>
      </patternFill>
    </fill>
    <fill>
      <patternFill patternType="solid">
        <fgColor rgb="FFCCCCFF"/>
        <bgColor rgb="FF000000"/>
      </patternFill>
    </fill>
    <fill>
      <patternFill patternType="solid">
        <fgColor theme="3" tint="0.59999389629810485"/>
        <bgColor indexed="64"/>
      </patternFill>
    </fill>
  </fills>
  <borders count="20">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17"/>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s>
  <cellStyleXfs count="14">
    <xf numFmtId="0" fontId="0" fillId="0" borderId="0"/>
    <xf numFmtId="0" fontId="25" fillId="5" borderId="0" applyNumberFormat="0" applyBorder="0" applyAlignment="0" applyProtection="0"/>
    <xf numFmtId="0" fontId="26" fillId="4" borderId="0" applyNumberFormat="0" applyBorder="0" applyAlignment="0" applyProtection="0"/>
    <xf numFmtId="0" fontId="26" fillId="3" borderId="0" applyNumberFormat="0" applyBorder="0" applyAlignment="0" applyProtection="0"/>
    <xf numFmtId="43" fontId="14" fillId="0" borderId="0" applyFont="0" applyFill="0" applyBorder="0" applyAlignment="0" applyProtection="0"/>
    <xf numFmtId="43" fontId="1" fillId="0" borderId="0" applyFont="0" applyFill="0" applyBorder="0" applyAlignment="0" applyProtection="0"/>
    <xf numFmtId="0" fontId="1" fillId="0" borderId="0"/>
    <xf numFmtId="0" fontId="15" fillId="0" borderId="0"/>
    <xf numFmtId="0" fontId="1" fillId="0" borderId="0"/>
    <xf numFmtId="9" fontId="14"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cellStyleXfs>
  <cellXfs count="246">
    <xf numFmtId="0" fontId="0" fillId="0" borderId="0" xfId="0"/>
    <xf numFmtId="0" fontId="2" fillId="0" borderId="0" xfId="6" applyFont="1"/>
    <xf numFmtId="0" fontId="2" fillId="0" borderId="0" xfId="6" applyFont="1" applyAlignment="1">
      <alignment horizontal="centerContinuous" vertical="center" wrapText="1"/>
    </xf>
    <xf numFmtId="0" fontId="2" fillId="0" borderId="0" xfId="6" applyFont="1" applyAlignment="1">
      <alignment horizontal="center"/>
    </xf>
    <xf numFmtId="0" fontId="3" fillId="0" borderId="0" xfId="6" applyFont="1" applyAlignment="1">
      <alignment horizontal="right"/>
    </xf>
    <xf numFmtId="0" fontId="4" fillId="0" borderId="0" xfId="6" applyFont="1" applyAlignment="1">
      <alignment horizontal="center"/>
    </xf>
    <xf numFmtId="0" fontId="5" fillId="0" borderId="0" xfId="0" applyFont="1"/>
    <xf numFmtId="0" fontId="6" fillId="0" borderId="0" xfId="6" applyFont="1" applyAlignment="1">
      <alignment horizontal="center" vertical="center" wrapText="1"/>
    </xf>
    <xf numFmtId="0" fontId="7" fillId="0" borderId="0" xfId="6" applyFont="1" applyAlignment="1">
      <alignment horizontal="center" vertical="center" wrapText="1"/>
    </xf>
    <xf numFmtId="0" fontId="8" fillId="0" borderId="0" xfId="6" applyFont="1" applyAlignment="1">
      <alignment horizontal="justify" vertical="center" wrapText="1"/>
    </xf>
    <xf numFmtId="0" fontId="2" fillId="0" borderId="0" xfId="6" applyFont="1" applyAlignment="1">
      <alignment vertical="center" wrapText="1"/>
    </xf>
    <xf numFmtId="0" fontId="9" fillId="0" borderId="1" xfId="6" applyFont="1" applyFill="1" applyBorder="1" applyAlignment="1">
      <alignment horizontal="center" vertical="center" wrapText="1"/>
    </xf>
    <xf numFmtId="0" fontId="9" fillId="0" borderId="2" xfId="6" applyFont="1" applyFill="1" applyBorder="1" applyAlignment="1">
      <alignment horizontal="center" vertical="center" wrapText="1"/>
    </xf>
    <xf numFmtId="0" fontId="2" fillId="0" borderId="0" xfId="6" applyFont="1" applyAlignment="1">
      <alignment vertical="center"/>
    </xf>
    <xf numFmtId="0" fontId="2" fillId="0" borderId="0" xfId="6" applyFont="1" applyAlignment="1">
      <alignment horizontal="center" vertical="center"/>
    </xf>
    <xf numFmtId="0" fontId="9" fillId="0" borderId="3" xfId="6" applyFont="1" applyFill="1" applyBorder="1" applyAlignment="1">
      <alignment horizontal="center" vertical="center"/>
    </xf>
    <xf numFmtId="0" fontId="1" fillId="0" borderId="0" xfId="6" applyAlignment="1">
      <alignment vertical="center"/>
    </xf>
    <xf numFmtId="0" fontId="9" fillId="2" borderId="4" xfId="6" applyFont="1" applyFill="1" applyBorder="1" applyAlignment="1">
      <alignment horizontal="center" vertical="center"/>
    </xf>
    <xf numFmtId="0" fontId="9" fillId="2" borderId="5" xfId="6" applyFont="1" applyFill="1" applyBorder="1" applyAlignment="1">
      <alignment horizontal="center" vertical="center"/>
    </xf>
    <xf numFmtId="0" fontId="2" fillId="0" borderId="5" xfId="6" applyFont="1" applyBorder="1" applyAlignment="1">
      <alignment horizontal="left" vertical="center" wrapText="1"/>
    </xf>
    <xf numFmtId="3" fontId="2" fillId="0" borderId="6" xfId="6" applyNumberFormat="1" applyFont="1" applyFill="1" applyBorder="1" applyAlignment="1">
      <alignment horizontal="center" vertical="center"/>
    </xf>
    <xf numFmtId="3" fontId="2" fillId="0" borderId="3" xfId="6" applyNumberFormat="1" applyFont="1" applyFill="1" applyBorder="1" applyAlignment="1">
      <alignment horizontal="center" vertical="center"/>
    </xf>
    <xf numFmtId="3" fontId="2" fillId="0" borderId="4" xfId="10" applyNumberFormat="1" applyFont="1" applyFill="1" applyBorder="1" applyAlignment="1">
      <alignment horizontal="center" vertical="center"/>
    </xf>
    <xf numFmtId="164" fontId="2" fillId="0" borderId="5" xfId="10" applyNumberFormat="1" applyFont="1" applyFill="1" applyBorder="1" applyAlignment="1">
      <alignment horizontal="center" vertical="center"/>
    </xf>
    <xf numFmtId="43" fontId="1" fillId="0" borderId="0" xfId="5" applyAlignment="1">
      <alignment vertical="center"/>
    </xf>
    <xf numFmtId="1" fontId="1" fillId="0" borderId="0" xfId="10" applyNumberFormat="1" applyAlignment="1">
      <alignment vertical="center"/>
    </xf>
    <xf numFmtId="0" fontId="9" fillId="2" borderId="5" xfId="6" applyFont="1" applyFill="1" applyBorder="1" applyAlignment="1">
      <alignment horizontal="left" vertical="center" wrapText="1"/>
    </xf>
    <xf numFmtId="165" fontId="9" fillId="2" borderId="5" xfId="6" applyNumberFormat="1" applyFont="1" applyFill="1" applyBorder="1" applyAlignment="1">
      <alignment horizontal="center" vertical="center"/>
    </xf>
    <xf numFmtId="165" fontId="9" fillId="2" borderId="6" xfId="6" applyNumberFormat="1" applyFont="1" applyFill="1" applyBorder="1" applyAlignment="1">
      <alignment horizontal="center" vertical="center"/>
    </xf>
    <xf numFmtId="165" fontId="9" fillId="0" borderId="3" xfId="6" applyNumberFormat="1" applyFont="1" applyFill="1" applyBorder="1" applyAlignment="1">
      <alignment horizontal="center" vertical="center"/>
    </xf>
    <xf numFmtId="165" fontId="1" fillId="0" borderId="0" xfId="6" applyNumberFormat="1" applyAlignment="1">
      <alignment vertical="center"/>
    </xf>
    <xf numFmtId="0" fontId="2" fillId="0" borderId="0" xfId="6" applyFont="1" applyFill="1" applyBorder="1" applyAlignment="1">
      <alignment vertical="top" wrapText="1"/>
    </xf>
    <xf numFmtId="0" fontId="10" fillId="0" borderId="0" xfId="6" applyFont="1" applyFill="1" applyBorder="1" applyAlignment="1">
      <alignment horizontal="center" vertical="center"/>
    </xf>
    <xf numFmtId="0" fontId="11" fillId="0" borderId="0" xfId="6" applyFont="1" applyBorder="1" applyAlignment="1">
      <alignment horizontal="center"/>
    </xf>
    <xf numFmtId="164" fontId="1" fillId="0" borderId="0" xfId="10" applyNumberFormat="1"/>
    <xf numFmtId="165" fontId="1" fillId="0" borderId="0" xfId="6" applyNumberFormat="1"/>
    <xf numFmtId="0" fontId="1" fillId="0" borderId="0" xfId="6"/>
    <xf numFmtId="0" fontId="8" fillId="0" borderId="0" xfId="6" applyFont="1" applyFill="1" applyBorder="1"/>
    <xf numFmtId="0" fontId="8" fillId="0" borderId="0" xfId="6" applyFont="1" applyFill="1" applyBorder="1" applyAlignment="1">
      <alignment horizontal="center" vertical="center"/>
    </xf>
    <xf numFmtId="3" fontId="1" fillId="0" borderId="0" xfId="6" applyNumberFormat="1"/>
    <xf numFmtId="0" fontId="2" fillId="0" borderId="0" xfId="6" applyFont="1" applyFill="1" applyBorder="1" applyAlignment="1">
      <alignment horizontal="left" vertical="center" wrapText="1"/>
    </xf>
    <xf numFmtId="165" fontId="1" fillId="0" borderId="0" xfId="6" applyNumberFormat="1" applyFill="1" applyBorder="1" applyAlignment="1">
      <alignment vertical="center"/>
    </xf>
    <xf numFmtId="0" fontId="1" fillId="0" borderId="0" xfId="6" applyFill="1" applyBorder="1" applyAlignment="1">
      <alignment vertical="center"/>
    </xf>
    <xf numFmtId="0" fontId="1" fillId="0" borderId="0" xfId="6" applyBorder="1" applyAlignment="1">
      <alignment vertical="top"/>
    </xf>
    <xf numFmtId="0" fontId="1" fillId="0" borderId="0" xfId="6" applyAlignment="1">
      <alignment horizontal="center" vertical="center"/>
    </xf>
    <xf numFmtId="0" fontId="8" fillId="0" borderId="5" xfId="6" applyFont="1" applyBorder="1" applyAlignment="1">
      <alignment horizontal="center" vertical="center" wrapText="1"/>
    </xf>
    <xf numFmtId="0" fontId="8" fillId="0" borderId="7" xfId="6" applyFont="1" applyBorder="1" applyAlignment="1">
      <alignment horizontal="center" vertical="center" wrapText="1"/>
    </xf>
    <xf numFmtId="0" fontId="8" fillId="0" borderId="5" xfId="6" applyFont="1" applyFill="1" applyBorder="1" applyAlignment="1">
      <alignment vertical="top"/>
    </xf>
    <xf numFmtId="0" fontId="8" fillId="0" borderId="3" xfId="6" applyFont="1" applyBorder="1" applyAlignment="1">
      <alignment horizontal="center" vertical="center" wrapText="1"/>
    </xf>
    <xf numFmtId="0" fontId="8" fillId="0" borderId="8" xfId="6" applyFont="1" applyBorder="1" applyAlignment="1">
      <alignment horizontal="center" vertical="center" wrapText="1"/>
    </xf>
    <xf numFmtId="165" fontId="8" fillId="0" borderId="5" xfId="6" applyNumberFormat="1" applyFont="1" applyFill="1" applyBorder="1" applyAlignment="1">
      <alignment vertical="top"/>
    </xf>
    <xf numFmtId="0" fontId="12" fillId="0" borderId="0" xfId="6" applyFont="1"/>
    <xf numFmtId="0" fontId="13" fillId="0" borderId="0" xfId="6" applyFont="1"/>
    <xf numFmtId="164" fontId="1" fillId="0" borderId="0" xfId="10" applyNumberFormat="1" applyAlignment="1">
      <alignment vertical="center"/>
    </xf>
    <xf numFmtId="9" fontId="14" fillId="0" borderId="0" xfId="9" applyNumberFormat="1" applyFont="1" applyAlignment="1">
      <alignment vertical="center"/>
    </xf>
    <xf numFmtId="0" fontId="2" fillId="0" borderId="0" xfId="6" applyFont="1" applyFill="1" applyBorder="1" applyAlignment="1">
      <alignment vertical="top"/>
    </xf>
    <xf numFmtId="0" fontId="1" fillId="0" borderId="0" xfId="6" applyAlignment="1">
      <alignment wrapText="1"/>
    </xf>
    <xf numFmtId="2" fontId="1" fillId="0" borderId="0" xfId="6" applyNumberFormat="1" applyAlignment="1">
      <alignment vertical="center"/>
    </xf>
    <xf numFmtId="3" fontId="1" fillId="0" borderId="0" xfId="10" applyNumberFormat="1" applyAlignment="1">
      <alignment vertical="center"/>
    </xf>
    <xf numFmtId="9" fontId="1" fillId="0" borderId="0" xfId="9" applyNumberFormat="1" applyFont="1" applyAlignment="1">
      <alignment vertical="center"/>
    </xf>
    <xf numFmtId="9" fontId="1" fillId="0" borderId="0" xfId="10" applyAlignment="1">
      <alignment vertical="center"/>
    </xf>
    <xf numFmtId="9" fontId="1" fillId="0" borderId="0" xfId="9" applyFont="1" applyAlignment="1">
      <alignment vertical="center"/>
    </xf>
    <xf numFmtId="3" fontId="1" fillId="0" borderId="0" xfId="6" applyNumberFormat="1" applyAlignment="1">
      <alignment vertical="center"/>
    </xf>
    <xf numFmtId="4" fontId="1" fillId="0" borderId="0" xfId="6" applyNumberFormat="1" applyAlignment="1">
      <alignment vertical="center"/>
    </xf>
    <xf numFmtId="9" fontId="1" fillId="0" borderId="0" xfId="10"/>
    <xf numFmtId="0" fontId="8" fillId="0" borderId="0" xfId="6" applyFont="1" applyBorder="1" applyAlignment="1">
      <alignment horizontal="center" vertical="center" wrapText="1"/>
    </xf>
    <xf numFmtId="0" fontId="8" fillId="0" borderId="0" xfId="6" applyFont="1" applyFill="1" applyBorder="1" applyAlignment="1">
      <alignment vertical="top"/>
    </xf>
    <xf numFmtId="0" fontId="27" fillId="3" borderId="16" xfId="3" applyFont="1" applyBorder="1" applyAlignment="1">
      <alignment horizontal="center" vertical="center" wrapText="1"/>
    </xf>
    <xf numFmtId="0" fontId="28" fillId="3" borderId="16" xfId="3" applyFont="1" applyBorder="1" applyAlignment="1">
      <alignment horizontal="center" vertical="center" wrapText="1"/>
    </xf>
    <xf numFmtId="0" fontId="20" fillId="6" borderId="16" xfId="2" applyFont="1" applyFill="1" applyBorder="1" applyAlignment="1">
      <alignment wrapText="1"/>
    </xf>
    <xf numFmtId="3" fontId="20" fillId="6" borderId="16" xfId="2" applyNumberFormat="1" applyFont="1" applyFill="1" applyBorder="1"/>
    <xf numFmtId="0" fontId="20" fillId="5" borderId="16" xfId="1" applyFont="1" applyBorder="1" applyAlignment="1">
      <alignment wrapText="1"/>
    </xf>
    <xf numFmtId="3" fontId="20" fillId="5" borderId="16" xfId="1" applyNumberFormat="1" applyFont="1" applyBorder="1"/>
    <xf numFmtId="0" fontId="9" fillId="0" borderId="1" xfId="8" applyFont="1" applyFill="1" applyBorder="1" applyAlignment="1">
      <alignment horizontal="center" vertical="center" wrapText="1"/>
    </xf>
    <xf numFmtId="0" fontId="9" fillId="0" borderId="3" xfId="8" applyFont="1" applyFill="1" applyBorder="1" applyAlignment="1">
      <alignment horizontal="center" vertical="center"/>
    </xf>
    <xf numFmtId="3" fontId="24" fillId="0" borderId="5" xfId="8" applyNumberFormat="1" applyFont="1" applyFill="1" applyBorder="1" applyAlignment="1">
      <alignment vertical="center"/>
    </xf>
    <xf numFmtId="3" fontId="24" fillId="0" borderId="5" xfId="8" applyNumberFormat="1" applyFont="1" applyFill="1" applyBorder="1" applyAlignment="1">
      <alignment horizontal="center" vertical="center"/>
    </xf>
    <xf numFmtId="165" fontId="2" fillId="0" borderId="3" xfId="8" applyNumberFormat="1" applyFont="1" applyFill="1" applyBorder="1" applyAlignment="1">
      <alignment horizontal="center" vertical="center"/>
    </xf>
    <xf numFmtId="167" fontId="2" fillId="0" borderId="5" xfId="12" applyNumberFormat="1" applyFont="1" applyFill="1" applyBorder="1" applyAlignment="1">
      <alignment horizontal="center" vertical="center"/>
    </xf>
    <xf numFmtId="164" fontId="2" fillId="0" borderId="5" xfId="12" applyNumberFormat="1" applyFont="1" applyFill="1" applyBorder="1" applyAlignment="1">
      <alignment horizontal="center" vertical="center"/>
    </xf>
    <xf numFmtId="3" fontId="2" fillId="0" borderId="5" xfId="12" applyNumberFormat="1" applyFont="1" applyFill="1" applyBorder="1" applyAlignment="1">
      <alignment horizontal="center" vertical="center"/>
    </xf>
    <xf numFmtId="0" fontId="9" fillId="0" borderId="0" xfId="8" applyFont="1" applyFill="1" applyBorder="1" applyAlignment="1">
      <alignment horizontal="left" vertical="center" wrapText="1"/>
    </xf>
    <xf numFmtId="3" fontId="9" fillId="0" borderId="0" xfId="8" applyNumberFormat="1" applyFont="1" applyFill="1" applyBorder="1" applyAlignment="1">
      <alignment horizontal="center" vertical="center"/>
    </xf>
    <xf numFmtId="165" fontId="9" fillId="0" borderId="0" xfId="8" applyNumberFormat="1" applyFont="1" applyFill="1" applyBorder="1" applyAlignment="1">
      <alignment horizontal="center" vertical="center"/>
    </xf>
    <xf numFmtId="3" fontId="9" fillId="0" borderId="0" xfId="12" applyNumberFormat="1" applyFont="1" applyFill="1" applyBorder="1" applyAlignment="1">
      <alignment horizontal="center" vertical="center"/>
    </xf>
    <xf numFmtId="164" fontId="9" fillId="0" borderId="0" xfId="12" applyNumberFormat="1" applyFont="1" applyFill="1" applyBorder="1" applyAlignment="1">
      <alignment horizontal="center" vertical="center"/>
    </xf>
    <xf numFmtId="165" fontId="2" fillId="0" borderId="0" xfId="8" applyNumberFormat="1" applyFont="1" applyFill="1" applyBorder="1" applyAlignment="1">
      <alignment horizontal="center" vertical="center"/>
    </xf>
    <xf numFmtId="164" fontId="2" fillId="0" borderId="5" xfId="12" applyNumberFormat="1" applyFont="1" applyFill="1" applyBorder="1" applyAlignment="1">
      <alignment horizontal="center" vertical="center" wrapText="1"/>
    </xf>
    <xf numFmtId="0" fontId="9" fillId="0" borderId="0" xfId="8" applyFont="1" applyFill="1" applyBorder="1" applyAlignment="1">
      <alignment horizontal="center" vertical="center"/>
    </xf>
    <xf numFmtId="0" fontId="9" fillId="0" borderId="0" xfId="8" applyFont="1" applyFill="1" applyBorder="1" applyAlignment="1">
      <alignment vertical="top"/>
    </xf>
    <xf numFmtId="0" fontId="8" fillId="0" borderId="0" xfId="8" applyFont="1" applyFill="1" applyBorder="1"/>
    <xf numFmtId="0" fontId="8" fillId="0" borderId="0" xfId="8" applyFont="1" applyFill="1" applyBorder="1" applyAlignment="1">
      <alignment horizontal="center" vertical="center"/>
    </xf>
    <xf numFmtId="0" fontId="2" fillId="0" borderId="0" xfId="8" applyFont="1" applyFill="1" applyBorder="1" applyAlignment="1">
      <alignment horizontal="left" vertical="center" wrapText="1"/>
    </xf>
    <xf numFmtId="165" fontId="1" fillId="0" borderId="0" xfId="8" applyNumberFormat="1" applyFill="1" applyBorder="1" applyAlignment="1">
      <alignment vertical="center"/>
    </xf>
    <xf numFmtId="0" fontId="1" fillId="0" borderId="0" xfId="8" applyFill="1" applyBorder="1" applyAlignment="1">
      <alignment vertical="center"/>
    </xf>
    <xf numFmtId="0" fontId="1" fillId="0" borderId="0" xfId="8" applyFill="1"/>
    <xf numFmtId="0" fontId="29" fillId="0" borderId="0" xfId="8" applyFont="1" applyFill="1"/>
    <xf numFmtId="0" fontId="2" fillId="0" borderId="0" xfId="8" applyFont="1" applyFill="1"/>
    <xf numFmtId="0" fontId="2" fillId="0" borderId="0" xfId="8" applyFont="1" applyFill="1" applyAlignment="1">
      <alignment horizontal="centerContinuous" vertical="center" wrapText="1"/>
    </xf>
    <xf numFmtId="0" fontId="2" fillId="0" borderId="0" xfId="8" applyFont="1" applyFill="1" applyAlignment="1">
      <alignment horizontal="center"/>
    </xf>
    <xf numFmtId="0" fontId="30" fillId="0" borderId="0" xfId="8" applyFont="1" applyFill="1"/>
    <xf numFmtId="0" fontId="30" fillId="0" borderId="0" xfId="8" applyFont="1" applyFill="1" applyBorder="1"/>
    <xf numFmtId="0" fontId="2" fillId="0" borderId="0" xfId="8" applyFont="1" applyFill="1" applyBorder="1"/>
    <xf numFmtId="0" fontId="2" fillId="0" borderId="0" xfId="8" applyFont="1" applyFill="1" applyBorder="1" applyAlignment="1">
      <alignment horizontal="centerContinuous" vertical="center" wrapText="1"/>
    </xf>
    <xf numFmtId="0" fontId="2" fillId="0" borderId="0" xfId="8" applyFont="1" applyFill="1" applyBorder="1" applyAlignment="1">
      <alignment horizontal="center"/>
    </xf>
    <xf numFmtId="0" fontId="5" fillId="0" borderId="0" xfId="8" applyFont="1" applyFill="1"/>
    <xf numFmtId="0" fontId="31" fillId="0" borderId="0" xfId="8" applyFont="1" applyFill="1" applyAlignment="1">
      <alignment horizontal="center" vertical="center" wrapText="1"/>
    </xf>
    <xf numFmtId="0" fontId="2" fillId="0" borderId="0" xfId="8" applyFont="1" applyFill="1" applyAlignment="1">
      <alignment vertical="center" wrapText="1"/>
    </xf>
    <xf numFmtId="0" fontId="30" fillId="0" borderId="0" xfId="8" applyFont="1" applyFill="1" applyAlignment="1">
      <alignment vertical="center"/>
    </xf>
    <xf numFmtId="0" fontId="2" fillId="0" borderId="0" xfId="8" applyFont="1" applyFill="1" applyAlignment="1">
      <alignment vertical="center"/>
    </xf>
    <xf numFmtId="0" fontId="29" fillId="0" borderId="0" xfId="8" applyFont="1" applyFill="1" applyAlignment="1">
      <alignment vertical="center"/>
    </xf>
    <xf numFmtId="0" fontId="1" fillId="0" borderId="0" xfId="8" applyFill="1" applyAlignment="1">
      <alignment vertical="center"/>
    </xf>
    <xf numFmtId="0" fontId="9" fillId="0" borderId="5" xfId="8" applyFont="1" applyFill="1" applyBorder="1" applyAlignment="1">
      <alignment horizontal="left" vertical="center" wrapText="1"/>
    </xf>
    <xf numFmtId="165" fontId="29" fillId="0" borderId="0" xfId="8" applyNumberFormat="1" applyFont="1" applyFill="1" applyAlignment="1">
      <alignment vertical="center"/>
    </xf>
    <xf numFmtId="165" fontId="1" fillId="0" borderId="0" xfId="8" applyNumberFormat="1" applyFill="1" applyAlignment="1">
      <alignment vertical="center"/>
    </xf>
    <xf numFmtId="165" fontId="30" fillId="0" borderId="0" xfId="8" applyNumberFormat="1" applyFont="1" applyFill="1" applyAlignment="1">
      <alignment vertical="center"/>
    </xf>
    <xf numFmtId="164" fontId="1" fillId="0" borderId="0" xfId="12" applyNumberFormat="1" applyFill="1"/>
    <xf numFmtId="0" fontId="11" fillId="0" borderId="0" xfId="8" applyFont="1" applyFill="1" applyBorder="1" applyAlignment="1">
      <alignment horizontal="center"/>
    </xf>
    <xf numFmtId="3" fontId="1" fillId="0" borderId="0" xfId="8" applyNumberFormat="1" applyFill="1"/>
    <xf numFmtId="0" fontId="1" fillId="0" borderId="0" xfId="8" applyFill="1" applyBorder="1" applyAlignment="1">
      <alignment vertical="top"/>
    </xf>
    <xf numFmtId="0" fontId="1" fillId="0" borderId="0" xfId="8" applyFill="1" applyAlignment="1">
      <alignment horizontal="center" vertical="center"/>
    </xf>
    <xf numFmtId="0" fontId="29" fillId="0" borderId="0" xfId="8" applyFont="1" applyFill="1" applyAlignment="1">
      <alignment horizontal="center" vertical="center"/>
    </xf>
    <xf numFmtId="0" fontId="13" fillId="0" borderId="0" xfId="8" applyFont="1" applyFill="1"/>
    <xf numFmtId="0" fontId="23" fillId="7" borderId="8" xfId="8" applyFont="1" applyFill="1" applyBorder="1" applyAlignment="1">
      <alignment horizontal="center" vertical="center"/>
    </xf>
    <xf numFmtId="0" fontId="23" fillId="7" borderId="5" xfId="8" applyFont="1" applyFill="1" applyBorder="1" applyAlignment="1">
      <alignment horizontal="center" vertical="center"/>
    </xf>
    <xf numFmtId="164" fontId="9" fillId="7" borderId="5" xfId="12" applyNumberFormat="1" applyFont="1" applyFill="1" applyBorder="1" applyAlignment="1">
      <alignment horizontal="center" vertical="center"/>
    </xf>
    <xf numFmtId="0" fontId="29" fillId="0" borderId="0" xfId="8" applyFont="1" applyFill="1" applyBorder="1" applyAlignment="1"/>
    <xf numFmtId="3" fontId="29" fillId="0" borderId="0" xfId="8" applyNumberFormat="1" applyFont="1" applyFill="1" applyBorder="1" applyAlignment="1"/>
    <xf numFmtId="0" fontId="30" fillId="0" borderId="0" xfId="8" applyFont="1" applyFill="1" applyBorder="1" applyAlignment="1"/>
    <xf numFmtId="0" fontId="31" fillId="0" borderId="0" xfId="8" applyFont="1" applyFill="1" applyBorder="1" applyAlignment="1">
      <alignment vertical="center" wrapText="1"/>
    </xf>
    <xf numFmtId="0" fontId="32" fillId="0" borderId="0" xfId="8" applyFont="1" applyFill="1" applyBorder="1" applyAlignment="1">
      <alignment vertical="center" wrapText="1"/>
    </xf>
    <xf numFmtId="0" fontId="30" fillId="0" borderId="0" xfId="8" applyFont="1" applyFill="1" applyBorder="1" applyAlignment="1">
      <alignment vertical="center"/>
    </xf>
    <xf numFmtId="0" fontId="33" fillId="0" borderId="0" xfId="8" applyFont="1" applyFill="1" applyBorder="1" applyAlignment="1">
      <alignment vertical="center"/>
    </xf>
    <xf numFmtId="1" fontId="33" fillId="0" borderId="0" xfId="8" applyNumberFormat="1" applyFont="1" applyFill="1" applyBorder="1" applyAlignment="1">
      <alignment horizontal="center" vertical="center"/>
    </xf>
    <xf numFmtId="1" fontId="33" fillId="0" borderId="0" xfId="8" applyNumberFormat="1" applyFont="1" applyFill="1" applyBorder="1" applyAlignment="1">
      <alignment horizontal="center" vertical="center" wrapText="1"/>
    </xf>
    <xf numFmtId="3" fontId="33" fillId="0" borderId="0" xfId="8" applyNumberFormat="1" applyFont="1" applyFill="1" applyBorder="1" applyAlignment="1">
      <alignment horizontal="center" vertical="center" wrapText="1"/>
    </xf>
    <xf numFmtId="0" fontId="29" fillId="0" borderId="0" xfId="8" applyFont="1" applyFill="1" applyBorder="1" applyAlignment="1">
      <alignment vertical="center"/>
    </xf>
    <xf numFmtId="3" fontId="30" fillId="0" borderId="0" xfId="8" applyNumberFormat="1" applyFont="1" applyFill="1" applyBorder="1" applyAlignment="1">
      <alignment vertical="center"/>
    </xf>
    <xf numFmtId="3" fontId="30" fillId="0" borderId="0" xfId="8" applyNumberFormat="1" applyFont="1" applyFill="1" applyBorder="1" applyAlignment="1">
      <alignment vertical="center" wrapText="1"/>
    </xf>
    <xf numFmtId="3" fontId="30" fillId="0" borderId="0" xfId="8" applyNumberFormat="1" applyFont="1" applyFill="1" applyBorder="1" applyAlignment="1"/>
    <xf numFmtId="164" fontId="30" fillId="0" borderId="0" xfId="12" applyNumberFormat="1" applyFont="1" applyFill="1" applyBorder="1" applyAlignment="1">
      <alignment vertical="center"/>
    </xf>
    <xf numFmtId="164" fontId="30" fillId="0" borderId="0" xfId="12" applyNumberFormat="1" applyFont="1" applyFill="1" applyBorder="1" applyAlignment="1">
      <alignment vertical="center" wrapText="1"/>
    </xf>
    <xf numFmtId="165" fontId="29" fillId="0" borderId="0" xfId="8" applyNumberFormat="1" applyFont="1" applyFill="1" applyBorder="1" applyAlignment="1">
      <alignment vertical="center"/>
    </xf>
    <xf numFmtId="3" fontId="29" fillId="0" borderId="0" xfId="8" applyNumberFormat="1" applyFont="1" applyFill="1" applyBorder="1" applyAlignment="1">
      <alignment vertical="center"/>
    </xf>
    <xf numFmtId="3" fontId="1" fillId="0" borderId="0" xfId="6" applyNumberFormat="1" applyAlignment="1">
      <alignment horizontal="center" vertical="center"/>
    </xf>
    <xf numFmtId="3" fontId="8" fillId="0" borderId="0" xfId="8" applyNumberFormat="1" applyFont="1" applyFill="1" applyBorder="1" applyAlignment="1">
      <alignment horizontal="center" vertical="center"/>
    </xf>
    <xf numFmtId="0" fontId="10" fillId="0" borderId="0" xfId="8" applyFont="1" applyFill="1" applyBorder="1" applyAlignment="1">
      <alignment horizontal="center" vertical="center"/>
    </xf>
    <xf numFmtId="3" fontId="33" fillId="0" borderId="0" xfId="8" applyNumberFormat="1" applyFont="1" applyFill="1" applyBorder="1" applyAlignment="1">
      <alignment horizontal="center" vertical="center"/>
    </xf>
    <xf numFmtId="3" fontId="9" fillId="7" borderId="5" xfId="12" applyNumberFormat="1" applyFont="1" applyFill="1" applyBorder="1" applyAlignment="1">
      <alignment horizontal="center" vertical="center"/>
    </xf>
    <xf numFmtId="0" fontId="22" fillId="0" borderId="0" xfId="8" applyFont="1" applyFill="1" applyBorder="1" applyAlignment="1">
      <alignment horizontal="center"/>
    </xf>
    <xf numFmtId="0" fontId="17" fillId="0" borderId="0" xfId="8" applyFont="1" applyBorder="1"/>
    <xf numFmtId="0" fontId="35" fillId="0" borderId="0" xfId="8" applyFont="1" applyBorder="1"/>
    <xf numFmtId="0" fontId="18" fillId="0" borderId="0" xfId="8" applyFont="1" applyBorder="1"/>
    <xf numFmtId="0" fontId="19" fillId="0" borderId="0" xfId="8" applyFont="1" applyBorder="1"/>
    <xf numFmtId="0" fontId="20" fillId="0" borderId="0" xfId="8" applyFont="1" applyBorder="1"/>
    <xf numFmtId="0" fontId="12" fillId="0" borderId="0" xfId="8" applyFont="1" applyBorder="1" applyAlignment="1">
      <alignment horizontal="left" wrapText="1"/>
    </xf>
    <xf numFmtId="0" fontId="12" fillId="0" borderId="0" xfId="8" applyFont="1" applyBorder="1" applyAlignment="1">
      <alignment horizontal="center" vertical="center"/>
    </xf>
    <xf numFmtId="0" fontId="21" fillId="0" borderId="0" xfId="8" applyFont="1" applyBorder="1" applyAlignment="1">
      <alignment horizontal="center" vertical="center"/>
    </xf>
    <xf numFmtId="0" fontId="20" fillId="0" borderId="0" xfId="8" applyFont="1" applyBorder="1" applyAlignment="1">
      <alignment wrapText="1"/>
    </xf>
    <xf numFmtId="0" fontId="12" fillId="0" borderId="0" xfId="8" applyFont="1" applyBorder="1" applyAlignment="1">
      <alignment wrapText="1"/>
    </xf>
    <xf numFmtId="0" fontId="12" fillId="0" borderId="0" xfId="8" applyFont="1" applyBorder="1" applyAlignment="1">
      <alignment vertical="center"/>
    </xf>
    <xf numFmtId="0" fontId="21" fillId="0" borderId="0" xfId="8" applyFont="1" applyBorder="1" applyAlignment="1">
      <alignment vertical="center"/>
    </xf>
    <xf numFmtId="166" fontId="20" fillId="0" borderId="0" xfId="8" applyNumberFormat="1" applyFont="1" applyBorder="1"/>
    <xf numFmtId="166" fontId="12" fillId="0" borderId="0" xfId="8" applyNumberFormat="1" applyFont="1" applyBorder="1" applyAlignment="1">
      <alignment vertical="center"/>
    </xf>
    <xf numFmtId="0" fontId="20" fillId="0" borderId="19" xfId="8" applyFont="1" applyBorder="1" applyAlignment="1"/>
    <xf numFmtId="0" fontId="36" fillId="0" borderId="0" xfId="0" applyFont="1"/>
    <xf numFmtId="0" fontId="34" fillId="4" borderId="0" xfId="2" applyFont="1" applyBorder="1" applyAlignment="1">
      <alignment horizontal="center" vertical="center" wrapText="1"/>
    </xf>
    <xf numFmtId="0" fontId="34" fillId="4" borderId="0" xfId="2" applyFont="1" applyBorder="1" applyAlignment="1">
      <alignment horizontal="center" vertical="center"/>
    </xf>
    <xf numFmtId="0" fontId="27" fillId="3" borderId="17" xfId="3" applyFont="1" applyBorder="1" applyAlignment="1">
      <alignment horizontal="center" vertical="center" wrapText="1"/>
    </xf>
    <xf numFmtId="0" fontId="27" fillId="3" borderId="18" xfId="3" applyFont="1" applyBorder="1" applyAlignment="1">
      <alignment horizontal="center" vertical="center" wrapText="1"/>
    </xf>
    <xf numFmtId="0" fontId="20" fillId="6" borderId="16" xfId="2" applyFont="1" applyFill="1" applyBorder="1" applyAlignment="1">
      <alignment horizontal="center" vertical="center"/>
    </xf>
    <xf numFmtId="0" fontId="20" fillId="6" borderId="16" xfId="2" applyFont="1" applyFill="1" applyBorder="1" applyAlignment="1">
      <alignment vertical="center"/>
    </xf>
    <xf numFmtId="0" fontId="12" fillId="6" borderId="16" xfId="2" applyFont="1" applyFill="1" applyBorder="1" applyAlignment="1">
      <alignment horizontal="left" vertical="center" wrapText="1"/>
    </xf>
    <xf numFmtId="0" fontId="12" fillId="6" borderId="16" xfId="2" applyFont="1" applyFill="1" applyBorder="1" applyAlignment="1">
      <alignment wrapText="1"/>
    </xf>
    <xf numFmtId="3" fontId="12" fillId="6" borderId="16" xfId="2" applyNumberFormat="1" applyFont="1" applyFill="1" applyBorder="1" applyAlignment="1">
      <alignment horizontal="center" vertical="center"/>
    </xf>
    <xf numFmtId="3" fontId="12" fillId="6" borderId="16" xfId="2" applyNumberFormat="1" applyFont="1" applyFill="1" applyBorder="1" applyAlignment="1">
      <alignment vertical="center"/>
    </xf>
    <xf numFmtId="165" fontId="21" fillId="6" borderId="16" xfId="2" applyNumberFormat="1" applyFont="1" applyFill="1" applyBorder="1" applyAlignment="1">
      <alignment horizontal="center" vertical="center"/>
    </xf>
    <xf numFmtId="0" fontId="21" fillId="6" borderId="16" xfId="2" applyFont="1" applyFill="1" applyBorder="1" applyAlignment="1">
      <alignment vertical="center"/>
    </xf>
    <xf numFmtId="0" fontId="20" fillId="5" borderId="16" xfId="1" applyFont="1" applyBorder="1" applyAlignment="1">
      <alignment horizontal="center" vertical="center"/>
    </xf>
    <xf numFmtId="0" fontId="12" fillId="5" borderId="16" xfId="1" applyFont="1" applyBorder="1" applyAlignment="1">
      <alignment horizontal="left" vertical="center" wrapText="1"/>
    </xf>
    <xf numFmtId="166" fontId="12" fillId="5" borderId="16" xfId="1" applyNumberFormat="1" applyFont="1" applyBorder="1" applyAlignment="1">
      <alignment horizontal="center" vertical="center"/>
    </xf>
    <xf numFmtId="3" fontId="21" fillId="5" borderId="16" xfId="1" applyNumberFormat="1" applyFont="1" applyBorder="1" applyAlignment="1">
      <alignment horizontal="center" vertical="center"/>
    </xf>
    <xf numFmtId="166" fontId="12" fillId="6" borderId="16" xfId="2" applyNumberFormat="1" applyFont="1" applyFill="1" applyBorder="1" applyAlignment="1">
      <alignment horizontal="center" vertical="center"/>
    </xf>
    <xf numFmtId="166" fontId="12" fillId="6" borderId="16" xfId="2" applyNumberFormat="1" applyFont="1" applyFill="1" applyBorder="1" applyAlignment="1">
      <alignment vertical="center"/>
    </xf>
    <xf numFmtId="3" fontId="9" fillId="0" borderId="6" xfId="8" applyNumberFormat="1" applyFont="1" applyFill="1" applyBorder="1" applyAlignment="1">
      <alignment horizontal="center" vertical="center"/>
    </xf>
    <xf numFmtId="3" fontId="9" fillId="0" borderId="9" xfId="8" applyNumberFormat="1" applyFont="1" applyFill="1" applyBorder="1" applyAlignment="1">
      <alignment horizontal="center" vertical="center"/>
    </xf>
    <xf numFmtId="3" fontId="9" fillId="0" borderId="4" xfId="8" applyNumberFormat="1" applyFont="1" applyFill="1" applyBorder="1" applyAlignment="1">
      <alignment horizontal="center" vertical="center"/>
    </xf>
    <xf numFmtId="3" fontId="9" fillId="7" borderId="5" xfId="12" applyNumberFormat="1" applyFont="1" applyFill="1" applyBorder="1" applyAlignment="1">
      <alignment horizontal="center" vertical="center"/>
    </xf>
    <xf numFmtId="165" fontId="9" fillId="7" borderId="5" xfId="8" applyNumberFormat="1" applyFont="1" applyFill="1" applyBorder="1" applyAlignment="1">
      <alignment horizontal="center" vertical="center"/>
    </xf>
    <xf numFmtId="0" fontId="33" fillId="0" borderId="0" xfId="8" applyFont="1" applyFill="1" applyBorder="1" applyAlignment="1">
      <alignment horizontal="center" vertical="center"/>
    </xf>
    <xf numFmtId="0" fontId="22" fillId="0" borderId="0" xfId="8" applyFont="1" applyFill="1" applyBorder="1" applyAlignment="1">
      <alignment horizontal="center"/>
    </xf>
    <xf numFmtId="0" fontId="11" fillId="0" borderId="0" xfId="8" applyFont="1" applyFill="1" applyAlignment="1">
      <alignment horizontal="center" vertical="center" wrapText="1"/>
    </xf>
    <xf numFmtId="0" fontId="9" fillId="0" borderId="10" xfId="8" applyFont="1" applyFill="1" applyBorder="1" applyAlignment="1">
      <alignment horizontal="center" vertical="center" wrapText="1"/>
    </xf>
    <xf numFmtId="0" fontId="9" fillId="0" borderId="11" xfId="8" applyFont="1" applyFill="1" applyBorder="1" applyAlignment="1">
      <alignment horizontal="center" vertical="center" wrapText="1"/>
    </xf>
    <xf numFmtId="0" fontId="9" fillId="0" borderId="12" xfId="8" applyFont="1" applyFill="1" applyBorder="1" applyAlignment="1">
      <alignment horizontal="center" vertical="center" wrapText="1"/>
    </xf>
    <xf numFmtId="0" fontId="9" fillId="0" borderId="5" xfId="8" applyFont="1" applyFill="1" applyBorder="1" applyAlignment="1">
      <alignment horizontal="center" vertical="center" wrapText="1"/>
    </xf>
    <xf numFmtId="0" fontId="9" fillId="7" borderId="10" xfId="8" applyFont="1" applyFill="1" applyBorder="1" applyAlignment="1">
      <alignment horizontal="center" vertical="center"/>
    </xf>
    <xf numFmtId="0" fontId="9" fillId="7" borderId="11" xfId="8" applyFont="1" applyFill="1" applyBorder="1" applyAlignment="1">
      <alignment horizontal="center" vertical="center"/>
    </xf>
    <xf numFmtId="0" fontId="9" fillId="7" borderId="12" xfId="8" applyFont="1" applyFill="1" applyBorder="1" applyAlignment="1">
      <alignment horizontal="center" vertical="center"/>
    </xf>
    <xf numFmtId="0" fontId="9" fillId="7" borderId="13" xfId="8" applyFont="1" applyFill="1" applyBorder="1" applyAlignment="1">
      <alignment horizontal="center" vertical="center"/>
    </xf>
    <xf numFmtId="0" fontId="9" fillId="7" borderId="2" xfId="8" applyFont="1" applyFill="1" applyBorder="1" applyAlignment="1">
      <alignment horizontal="center" vertical="center"/>
    </xf>
    <xf numFmtId="0" fontId="9" fillId="7" borderId="14" xfId="8" applyFont="1" applyFill="1" applyBorder="1" applyAlignment="1">
      <alignment horizontal="center" vertical="center"/>
    </xf>
    <xf numFmtId="0" fontId="9" fillId="7" borderId="6" xfId="8" applyFont="1" applyFill="1" applyBorder="1" applyAlignment="1">
      <alignment horizontal="center" vertical="center"/>
    </xf>
    <xf numFmtId="0" fontId="9" fillId="7" borderId="4" xfId="8" applyFont="1" applyFill="1" applyBorder="1" applyAlignment="1">
      <alignment horizontal="center" vertical="center"/>
    </xf>
    <xf numFmtId="3" fontId="9" fillId="7" borderId="6" xfId="12" applyNumberFormat="1" applyFont="1" applyFill="1" applyBorder="1" applyAlignment="1">
      <alignment horizontal="center" vertical="center"/>
    </xf>
    <xf numFmtId="3" fontId="9" fillId="7" borderId="4" xfId="12" applyNumberFormat="1" applyFont="1" applyFill="1" applyBorder="1" applyAlignment="1">
      <alignment horizontal="center" vertical="center"/>
    </xf>
    <xf numFmtId="0" fontId="9" fillId="7" borderId="7" xfId="8" applyFont="1" applyFill="1" applyBorder="1" applyAlignment="1">
      <alignment horizontal="center" vertical="center"/>
    </xf>
    <xf numFmtId="0" fontId="9" fillId="7" borderId="8" xfId="8" applyFont="1" applyFill="1" applyBorder="1" applyAlignment="1">
      <alignment horizontal="center" vertical="center"/>
    </xf>
    <xf numFmtId="0" fontId="10" fillId="0" borderId="0" xfId="8" applyFont="1" applyFill="1" applyBorder="1" applyAlignment="1">
      <alignment horizontal="center" vertical="center"/>
    </xf>
    <xf numFmtId="3" fontId="33" fillId="0" borderId="0" xfId="8" applyNumberFormat="1" applyFont="1" applyFill="1" applyBorder="1" applyAlignment="1">
      <alignment horizontal="center" vertical="center"/>
    </xf>
    <xf numFmtId="164" fontId="9" fillId="7" borderId="6" xfId="12" applyNumberFormat="1" applyFont="1" applyFill="1" applyBorder="1" applyAlignment="1">
      <alignment horizontal="center" vertical="center"/>
    </xf>
    <xf numFmtId="164" fontId="9" fillId="7" borderId="4" xfId="12" applyNumberFormat="1" applyFont="1" applyFill="1" applyBorder="1" applyAlignment="1">
      <alignment horizontal="center" vertical="center"/>
    </xf>
    <xf numFmtId="3" fontId="2" fillId="0" borderId="6" xfId="8" applyNumberFormat="1" applyFont="1" applyFill="1" applyBorder="1" applyAlignment="1">
      <alignment horizontal="center" vertical="center"/>
    </xf>
    <xf numFmtId="3" fontId="2" fillId="0" borderId="9" xfId="8" applyNumberFormat="1" applyFont="1" applyFill="1" applyBorder="1" applyAlignment="1">
      <alignment horizontal="center" vertical="center"/>
    </xf>
    <xf numFmtId="3" fontId="2" fillId="0" borderId="4" xfId="8" applyNumberFormat="1" applyFont="1" applyFill="1" applyBorder="1" applyAlignment="1">
      <alignment horizontal="center" vertical="center"/>
    </xf>
    <xf numFmtId="168" fontId="2" fillId="0" borderId="6" xfId="12" applyNumberFormat="1" applyFont="1" applyFill="1" applyBorder="1" applyAlignment="1">
      <alignment horizontal="center" vertical="center" wrapText="1"/>
    </xf>
    <xf numFmtId="168" fontId="2" fillId="0" borderId="4" xfId="12" applyNumberFormat="1" applyFont="1" applyFill="1" applyBorder="1" applyAlignment="1">
      <alignment horizontal="center" vertical="center" wrapText="1"/>
    </xf>
    <xf numFmtId="3" fontId="2" fillId="0" borderId="6" xfId="12" applyNumberFormat="1" applyFont="1" applyFill="1" applyBorder="1" applyAlignment="1">
      <alignment horizontal="center" vertical="center" wrapText="1"/>
    </xf>
    <xf numFmtId="3" fontId="2" fillId="0" borderId="4" xfId="12" applyNumberFormat="1" applyFont="1" applyFill="1" applyBorder="1" applyAlignment="1">
      <alignment horizontal="center" vertical="center" wrapText="1"/>
    </xf>
    <xf numFmtId="1" fontId="9" fillId="7" borderId="6" xfId="8" applyNumberFormat="1" applyFont="1" applyFill="1" applyBorder="1" applyAlignment="1">
      <alignment horizontal="center" vertical="center"/>
    </xf>
    <xf numFmtId="1" fontId="9" fillId="7" borderId="9" xfId="8" applyNumberFormat="1" applyFont="1" applyFill="1" applyBorder="1" applyAlignment="1">
      <alignment horizontal="center" vertical="center"/>
    </xf>
    <xf numFmtId="1" fontId="9" fillId="7" borderId="4" xfId="8" applyNumberFormat="1" applyFont="1" applyFill="1" applyBorder="1" applyAlignment="1">
      <alignment horizontal="center" vertical="center"/>
    </xf>
    <xf numFmtId="0" fontId="3" fillId="0" borderId="0" xfId="6" applyFont="1" applyAlignment="1">
      <alignment horizontal="right"/>
    </xf>
    <xf numFmtId="0" fontId="26" fillId="3" borderId="15" xfId="3" applyBorder="1" applyAlignment="1">
      <alignment horizontal="center" vertical="center"/>
    </xf>
    <xf numFmtId="0" fontId="6" fillId="0" borderId="0" xfId="6" applyFont="1" applyAlignment="1">
      <alignment horizontal="center" vertical="center" wrapText="1"/>
    </xf>
    <xf numFmtId="0" fontId="9" fillId="0" borderId="6" xfId="6" applyFont="1" applyFill="1" applyBorder="1" applyAlignment="1">
      <alignment horizontal="center" vertical="center" wrapText="1"/>
    </xf>
    <xf numFmtId="0" fontId="9" fillId="0" borderId="9" xfId="6" applyFont="1" applyFill="1" applyBorder="1" applyAlignment="1">
      <alignment horizontal="center" vertical="center" wrapText="1"/>
    </xf>
    <xf numFmtId="1" fontId="9" fillId="2" borderId="7" xfId="6" applyNumberFormat="1" applyFont="1" applyFill="1" applyBorder="1" applyAlignment="1">
      <alignment horizontal="center" vertical="center"/>
    </xf>
    <xf numFmtId="1" fontId="9" fillId="2" borderId="8" xfId="6" applyNumberFormat="1" applyFont="1" applyFill="1" applyBorder="1" applyAlignment="1">
      <alignment horizontal="center" vertical="center"/>
    </xf>
    <xf numFmtId="0" fontId="9" fillId="2" borderId="6" xfId="6" applyFont="1" applyFill="1" applyBorder="1" applyAlignment="1">
      <alignment horizontal="center" vertical="center" wrapText="1"/>
    </xf>
    <xf numFmtId="0" fontId="9" fillId="2" borderId="4" xfId="6" applyFont="1" applyFill="1" applyBorder="1" applyAlignment="1">
      <alignment horizontal="center" vertical="center" wrapText="1"/>
    </xf>
    <xf numFmtId="0" fontId="8" fillId="0" borderId="7" xfId="6" applyFont="1" applyBorder="1" applyAlignment="1">
      <alignment horizontal="center" vertical="center" wrapText="1"/>
    </xf>
    <xf numFmtId="0" fontId="8" fillId="0" borderId="3" xfId="6" applyFont="1" applyBorder="1" applyAlignment="1">
      <alignment horizontal="center" vertical="center" wrapText="1"/>
    </xf>
    <xf numFmtId="0" fontId="8" fillId="0" borderId="8" xfId="6" applyFont="1" applyBorder="1" applyAlignment="1">
      <alignment horizontal="center" vertical="center" wrapText="1"/>
    </xf>
    <xf numFmtId="0" fontId="8" fillId="0" borderId="0" xfId="6" applyFont="1" applyAlignment="1">
      <alignment horizontal="justify" vertical="center" wrapText="1"/>
    </xf>
    <xf numFmtId="165" fontId="9" fillId="2" borderId="9" xfId="10" applyNumberFormat="1" applyFont="1" applyFill="1" applyBorder="1" applyAlignment="1">
      <alignment horizontal="center" vertical="center"/>
    </xf>
    <xf numFmtId="165" fontId="9" fillId="2" borderId="4" xfId="10" applyNumberFormat="1" applyFont="1" applyFill="1" applyBorder="1" applyAlignment="1">
      <alignment horizontal="center" vertical="center"/>
    </xf>
    <xf numFmtId="0" fontId="10" fillId="0" borderId="0" xfId="6" applyFont="1" applyFill="1" applyBorder="1" applyAlignment="1">
      <alignment horizontal="center" vertical="center"/>
    </xf>
    <xf numFmtId="0" fontId="8" fillId="0" borderId="5" xfId="6" applyFont="1" applyBorder="1" applyAlignment="1">
      <alignment horizontal="center" vertical="center" wrapText="1"/>
    </xf>
    <xf numFmtId="0" fontId="9" fillId="2" borderId="7" xfId="6" applyFont="1" applyFill="1" applyBorder="1" applyAlignment="1">
      <alignment horizontal="center" vertical="center"/>
    </xf>
    <xf numFmtId="0" fontId="9" fillId="2" borderId="8" xfId="6" applyFont="1" applyFill="1" applyBorder="1" applyAlignment="1">
      <alignment horizontal="center" vertical="center"/>
    </xf>
    <xf numFmtId="0" fontId="16" fillId="0" borderId="0" xfId="6" applyFont="1" applyFill="1" applyBorder="1" applyAlignment="1">
      <alignment horizontal="center" vertical="center"/>
    </xf>
    <xf numFmtId="0" fontId="9" fillId="0" borderId="6" xfId="8" applyFont="1" applyFill="1" applyBorder="1" applyAlignment="1">
      <alignment horizontal="center" vertical="center" wrapText="1"/>
    </xf>
    <xf numFmtId="0" fontId="9" fillId="0" borderId="9" xfId="8" applyFont="1" applyFill="1" applyBorder="1" applyAlignment="1">
      <alignment horizontal="center" vertical="center" wrapText="1"/>
    </xf>
    <xf numFmtId="0" fontId="9" fillId="0" borderId="4" xfId="8" applyFont="1" applyFill="1" applyBorder="1" applyAlignment="1">
      <alignment horizontal="center" vertical="center" wrapText="1"/>
    </xf>
    <xf numFmtId="9" fontId="29" fillId="0" borderId="0" xfId="9" applyFont="1" applyFill="1" applyBorder="1" applyAlignment="1">
      <alignment vertical="center"/>
    </xf>
  </cellXfs>
  <cellStyles count="14">
    <cellStyle name="20% - Énfasis1" xfId="1" builtinId="30"/>
    <cellStyle name="Énfasis1" xfId="2" builtinId="29"/>
    <cellStyle name="Énfasis3" xfId="3" builtinId="37"/>
    <cellStyle name="Millares 2" xfId="4"/>
    <cellStyle name="Millares_INDICADORES_2006_fin" xfId="5"/>
    <cellStyle name="Normal" xfId="0" builtinId="0"/>
    <cellStyle name="Normal 2" xfId="6"/>
    <cellStyle name="Normal 3" xfId="7"/>
    <cellStyle name="Normal 3 2" xfId="8"/>
    <cellStyle name="Porcentaje" xfId="9" builtinId="5"/>
    <cellStyle name="Porcentual 2" xfId="10"/>
    <cellStyle name="Porcentual 3" xfId="11"/>
    <cellStyle name="Porcentual 3 2" xfId="12"/>
    <cellStyle name="Porcentual 4" xfId="13"/>
  </cellStyles>
  <dxfs count="9">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lang="es-MX"/>
            </a:pPr>
            <a:r>
              <a:rPr lang="es-ES" sz="1000"/>
              <a:t>Personas Capacitadas</a:t>
            </a:r>
          </a:p>
        </c:rich>
      </c:tx>
      <c:layout>
        <c:manualLayout>
          <c:xMode val="edge"/>
          <c:yMode val="edge"/>
          <c:x val="0.34995711473565805"/>
          <c:y val="2.9411938892253856E-2"/>
        </c:manualLayout>
      </c:layout>
      <c:overlay val="0"/>
    </c:title>
    <c:autoTitleDeleted val="0"/>
    <c:plotArea>
      <c:layout>
        <c:manualLayout>
          <c:layoutTarget val="inner"/>
          <c:xMode val="edge"/>
          <c:yMode val="edge"/>
          <c:x val="5.24935728694352E-2"/>
          <c:y val="0.27941176470588336"/>
          <c:w val="0.89764009606733963"/>
          <c:h val="0.55147058823529416"/>
        </c:manualLayout>
      </c:layout>
      <c:barChart>
        <c:barDir val="col"/>
        <c:grouping val="clustered"/>
        <c:varyColors val="0"/>
        <c:ser>
          <c:idx val="0"/>
          <c:order val="0"/>
          <c:tx>
            <c:v>Acumulado anual</c:v>
          </c:tx>
          <c:invertIfNegative val="0"/>
          <c:dLbls>
            <c:numFmt formatCode="#,##0" sourceLinked="0"/>
            <c:txPr>
              <a:bodyPr/>
              <a:lstStyle/>
              <a:p>
                <a:pPr>
                  <a:defRPr lang="es-MX" sz="800" baseline="0"/>
                </a:pPr>
                <a:endParaRPr lang="es-MX"/>
              </a:p>
            </c:txPr>
            <c:showLegendKey val="0"/>
            <c:showVal val="1"/>
            <c:showCatName val="0"/>
            <c:showSerName val="0"/>
            <c:showPercent val="0"/>
            <c:showBubbleSize val="0"/>
            <c:showLeaderLines val="0"/>
          </c:dLbls>
          <c:cat>
            <c:numRef>
              <c:f>'CAP-1'!$Y$18:$AC$18</c:f>
              <c:numCache>
                <c:formatCode>0</c:formatCode>
                <c:ptCount val="5"/>
                <c:pt idx="0">
                  <c:v>2007</c:v>
                </c:pt>
                <c:pt idx="1">
                  <c:v>2008</c:v>
                </c:pt>
                <c:pt idx="2">
                  <c:v>2009</c:v>
                </c:pt>
                <c:pt idx="3">
                  <c:v>2010</c:v>
                </c:pt>
                <c:pt idx="4">
                  <c:v>2011</c:v>
                </c:pt>
              </c:numCache>
            </c:numRef>
          </c:cat>
          <c:val>
            <c:numRef>
              <c:f>'CAP-1'!$Y$19:$AC$19</c:f>
              <c:numCache>
                <c:formatCode>#,##0</c:formatCode>
                <c:ptCount val="5"/>
                <c:pt idx="0">
                  <c:v>110905</c:v>
                </c:pt>
                <c:pt idx="1">
                  <c:v>133233</c:v>
                </c:pt>
                <c:pt idx="2">
                  <c:v>152444</c:v>
                </c:pt>
                <c:pt idx="3">
                  <c:v>129055</c:v>
                </c:pt>
                <c:pt idx="4">
                  <c:v>145397</c:v>
                </c:pt>
              </c:numCache>
            </c:numRef>
          </c:val>
        </c:ser>
        <c:ser>
          <c:idx val="1"/>
          <c:order val="1"/>
          <c:tx>
            <c:v>Comparativo por trimestre</c:v>
          </c:tx>
          <c:invertIfNegative val="0"/>
          <c:dLbls>
            <c:dLbl>
              <c:idx val="0"/>
              <c:layout>
                <c:manualLayout>
                  <c:x val="2.0997375328084055E-2"/>
                  <c:y val="-9.8039215686274508E-3"/>
                </c:manualLayout>
              </c:layout>
              <c:dLblPos val="outEnd"/>
              <c:showLegendKey val="0"/>
              <c:showVal val="1"/>
              <c:showCatName val="0"/>
              <c:showSerName val="0"/>
              <c:showPercent val="0"/>
              <c:showBubbleSize val="0"/>
            </c:dLbl>
            <c:dLbl>
              <c:idx val="1"/>
              <c:layout>
                <c:manualLayout>
                  <c:x val="2.4496937882764757E-2"/>
                  <c:y val="0"/>
                </c:manualLayout>
              </c:layout>
              <c:dLblPos val="outEnd"/>
              <c:showLegendKey val="0"/>
              <c:showVal val="1"/>
              <c:showCatName val="0"/>
              <c:showSerName val="0"/>
              <c:showPercent val="0"/>
              <c:showBubbleSize val="0"/>
            </c:dLbl>
            <c:dLbl>
              <c:idx val="2"/>
              <c:layout>
                <c:manualLayout>
                  <c:x val="2.0997375328084055E-2"/>
                  <c:y val="-9.8039215686274508E-3"/>
                </c:manualLayout>
              </c:layout>
              <c:dLblPos val="outEnd"/>
              <c:showLegendKey val="0"/>
              <c:showVal val="1"/>
              <c:showCatName val="0"/>
              <c:showSerName val="0"/>
              <c:showPercent val="0"/>
              <c:showBubbleSize val="0"/>
            </c:dLbl>
            <c:dLbl>
              <c:idx val="3"/>
              <c:layout>
                <c:manualLayout>
                  <c:x val="2.0997375328084055E-2"/>
                  <c:y val="0"/>
                </c:manualLayout>
              </c:layout>
              <c:dLblPos val="outEnd"/>
              <c:showLegendKey val="0"/>
              <c:showVal val="1"/>
              <c:showCatName val="0"/>
              <c:showSerName val="0"/>
              <c:showPercent val="0"/>
              <c:showBubbleSize val="0"/>
            </c:dLbl>
            <c:dLbl>
              <c:idx val="4"/>
              <c:layout>
                <c:manualLayout>
                  <c:x val="1.1904761904761904E-2"/>
                  <c:y val="0"/>
                </c:manualLayout>
              </c:layout>
              <c:dLblPos val="outEnd"/>
              <c:showLegendKey val="0"/>
              <c:showVal val="1"/>
              <c:showCatName val="0"/>
              <c:showSerName val="0"/>
              <c:showPercent val="0"/>
              <c:showBubbleSize val="0"/>
            </c:dLbl>
            <c:numFmt formatCode="#,##0" sourceLinked="0"/>
            <c:txPr>
              <a:bodyPr/>
              <a:lstStyle/>
              <a:p>
                <a:pPr>
                  <a:defRPr lang="es-MX" sz="800" baseline="0"/>
                </a:pPr>
                <a:endParaRPr lang="es-MX"/>
              </a:p>
            </c:txPr>
            <c:showLegendKey val="0"/>
            <c:showVal val="1"/>
            <c:showCatName val="0"/>
            <c:showSerName val="0"/>
            <c:showPercent val="0"/>
            <c:showBubbleSize val="0"/>
            <c:showLeaderLines val="0"/>
          </c:dLbls>
          <c:cat>
            <c:numRef>
              <c:f>'CAP-1'!$Y$18:$AC$18</c:f>
              <c:numCache>
                <c:formatCode>0</c:formatCode>
                <c:ptCount val="5"/>
                <c:pt idx="0">
                  <c:v>2007</c:v>
                </c:pt>
                <c:pt idx="1">
                  <c:v>2008</c:v>
                </c:pt>
                <c:pt idx="2">
                  <c:v>2009</c:v>
                </c:pt>
                <c:pt idx="3">
                  <c:v>2010</c:v>
                </c:pt>
                <c:pt idx="4">
                  <c:v>2011</c:v>
                </c:pt>
              </c:numCache>
            </c:numRef>
          </c:cat>
          <c:val>
            <c:numRef>
              <c:f>'CAP-1'!$Y$14:$AC$14</c:f>
              <c:numCache>
                <c:formatCode>#,##0</c:formatCode>
                <c:ptCount val="5"/>
                <c:pt idx="0">
                  <c:v>46226</c:v>
                </c:pt>
                <c:pt idx="1">
                  <c:v>59371</c:v>
                </c:pt>
                <c:pt idx="2">
                  <c:v>85006</c:v>
                </c:pt>
                <c:pt idx="3">
                  <c:v>54790</c:v>
                </c:pt>
                <c:pt idx="4">
                  <c:v>77299</c:v>
                </c:pt>
              </c:numCache>
            </c:numRef>
          </c:val>
        </c:ser>
        <c:dLbls>
          <c:showLegendKey val="0"/>
          <c:showVal val="0"/>
          <c:showCatName val="0"/>
          <c:showSerName val="0"/>
          <c:showPercent val="0"/>
          <c:showBubbleSize val="0"/>
        </c:dLbls>
        <c:gapWidth val="90"/>
        <c:axId val="279952896"/>
        <c:axId val="239788032"/>
      </c:barChart>
      <c:catAx>
        <c:axId val="279952896"/>
        <c:scaling>
          <c:orientation val="minMax"/>
        </c:scaling>
        <c:delete val="0"/>
        <c:axPos val="b"/>
        <c:numFmt formatCode="0" sourceLinked="1"/>
        <c:majorTickMark val="out"/>
        <c:minorTickMark val="none"/>
        <c:tickLblPos val="nextTo"/>
        <c:txPr>
          <a:bodyPr rot="0" vert="horz"/>
          <a:lstStyle/>
          <a:p>
            <a:pPr>
              <a:defRPr lang="es-MX"/>
            </a:pPr>
            <a:endParaRPr lang="es-MX"/>
          </a:p>
        </c:txPr>
        <c:crossAx val="239788032"/>
        <c:crosses val="autoZero"/>
        <c:auto val="1"/>
        <c:lblAlgn val="ctr"/>
        <c:lblOffset val="100"/>
        <c:tickLblSkip val="1"/>
        <c:tickMarkSkip val="1"/>
        <c:noMultiLvlLbl val="0"/>
      </c:catAx>
      <c:valAx>
        <c:axId val="239788032"/>
        <c:scaling>
          <c:orientation val="minMax"/>
        </c:scaling>
        <c:delete val="1"/>
        <c:axPos val="l"/>
        <c:numFmt formatCode="#,##0" sourceLinked="1"/>
        <c:majorTickMark val="out"/>
        <c:minorTickMark val="none"/>
        <c:tickLblPos val="nextTo"/>
        <c:crossAx val="279952896"/>
        <c:crosses val="autoZero"/>
        <c:crossBetween val="between"/>
      </c:valAx>
    </c:plotArea>
    <c:legend>
      <c:legendPos val="t"/>
      <c:layout/>
      <c:overlay val="0"/>
      <c:txPr>
        <a:bodyPr/>
        <a:lstStyle/>
        <a:p>
          <a:pPr>
            <a:defRPr lang="es-MX"/>
          </a:pPr>
          <a:endParaRPr lang="es-MX"/>
        </a:p>
      </c:txPr>
    </c:legend>
    <c:plotVisOnly val="1"/>
    <c:dispBlanksAs val="gap"/>
    <c:showDLblsOverMax val="0"/>
  </c:chart>
  <c:printSettings>
    <c:headerFooter alignWithMargins="0"/>
    <c:pageMargins b="1" l="0.75000000000000144" r="0.75000000000000144" t="1" header="0" footer="0"/>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7280453257790512"/>
          <c:y val="0.28187965649849339"/>
          <c:w val="0.71954674220963177"/>
          <c:h val="0.58724928437186119"/>
        </c:manualLayout>
      </c:layout>
      <c:barChart>
        <c:barDir val="col"/>
        <c:grouping val="clustered"/>
        <c:varyColors val="0"/>
        <c:ser>
          <c:idx val="0"/>
          <c:order val="0"/>
          <c:tx>
            <c:strRef>
              <c:f>CNPR!$A$14</c:f>
              <c:strCache>
                <c:ptCount val="1"/>
                <c:pt idx="0">
                  <c:v>Presupuesto autorizado de partidas sujetas a restricción</c:v>
                </c:pt>
              </c:strCache>
            </c:strRef>
          </c:tx>
          <c:invertIfNegative val="0"/>
          <c:cat>
            <c:strRef>
              <c:f>CNPR!$B$11:$F$12</c:f>
              <c:strCache>
                <c:ptCount val="5"/>
                <c:pt idx="0">
                  <c:v>2007</c:v>
                </c:pt>
                <c:pt idx="1">
                  <c:v>2008</c:v>
                </c:pt>
                <c:pt idx="2">
                  <c:v>2009</c:v>
                </c:pt>
                <c:pt idx="3">
                  <c:v>2010</c:v>
                </c:pt>
                <c:pt idx="4">
                  <c:v>2011</c:v>
                </c:pt>
              </c:strCache>
            </c:strRef>
          </c:cat>
          <c:val>
            <c:numRef>
              <c:f>CNPR!$B$14:$F$14</c:f>
              <c:numCache>
                <c:formatCode>#,##0</c:formatCode>
                <c:ptCount val="5"/>
                <c:pt idx="0">
                  <c:v>973360</c:v>
                </c:pt>
                <c:pt idx="1">
                  <c:v>1227735</c:v>
                </c:pt>
                <c:pt idx="2">
                  <c:v>941182</c:v>
                </c:pt>
                <c:pt idx="3">
                  <c:v>1031124</c:v>
                </c:pt>
                <c:pt idx="4">
                  <c:v>900614</c:v>
                </c:pt>
              </c:numCache>
            </c:numRef>
          </c:val>
        </c:ser>
        <c:ser>
          <c:idx val="1"/>
          <c:order val="1"/>
          <c:tx>
            <c:strRef>
              <c:f>CNPR!$A$13</c:f>
              <c:strCache>
                <c:ptCount val="1"/>
                <c:pt idx="0">
                  <c:v>Presupuesto ejercido de partidas sujetas a restricción </c:v>
                </c:pt>
              </c:strCache>
            </c:strRef>
          </c:tx>
          <c:invertIfNegative val="0"/>
          <c:cat>
            <c:strRef>
              <c:f>CNPR!$B$11:$F$12</c:f>
              <c:strCache>
                <c:ptCount val="5"/>
                <c:pt idx="0">
                  <c:v>2007</c:v>
                </c:pt>
                <c:pt idx="1">
                  <c:v>2008</c:v>
                </c:pt>
                <c:pt idx="2">
                  <c:v>2009</c:v>
                </c:pt>
                <c:pt idx="3">
                  <c:v>2010</c:v>
                </c:pt>
                <c:pt idx="4">
                  <c:v>2011</c:v>
                </c:pt>
              </c:strCache>
            </c:strRef>
          </c:cat>
          <c:val>
            <c:numRef>
              <c:f>CNPR!$B$13:$F$13</c:f>
              <c:numCache>
                <c:formatCode>#,##0</c:formatCode>
                <c:ptCount val="5"/>
                <c:pt idx="0">
                  <c:v>709175</c:v>
                </c:pt>
                <c:pt idx="1">
                  <c:v>804875</c:v>
                </c:pt>
                <c:pt idx="2">
                  <c:v>818576</c:v>
                </c:pt>
                <c:pt idx="3">
                  <c:v>801583</c:v>
                </c:pt>
                <c:pt idx="4">
                  <c:v>812630</c:v>
                </c:pt>
              </c:numCache>
            </c:numRef>
          </c:val>
        </c:ser>
        <c:dLbls>
          <c:showLegendKey val="0"/>
          <c:showVal val="0"/>
          <c:showCatName val="0"/>
          <c:showSerName val="0"/>
          <c:showPercent val="0"/>
          <c:showBubbleSize val="0"/>
        </c:dLbls>
        <c:gapWidth val="150"/>
        <c:overlap val="-10"/>
        <c:axId val="300407296"/>
        <c:axId val="257548288"/>
      </c:barChart>
      <c:lineChart>
        <c:grouping val="stacked"/>
        <c:varyColors val="0"/>
        <c:ser>
          <c:idx val="2"/>
          <c:order val="2"/>
          <c:tx>
            <c:strRef>
              <c:f>CNPR!$A$15</c:f>
              <c:strCache>
                <c:ptCount val="1"/>
                <c:pt idx="0">
                  <c:v>Índice de evolución del presupuesto  ejercido de partidas sujetas a restricción (%)</c:v>
                </c:pt>
              </c:strCache>
            </c:strRef>
          </c:tx>
          <c:spPr>
            <a:ln w="25400"/>
          </c:spPr>
          <c:cat>
            <c:numRef>
              <c:f>CNPR!$B$12:$F$12</c:f>
              <c:numCache>
                <c:formatCode>General</c:formatCode>
                <c:ptCount val="5"/>
              </c:numCache>
            </c:numRef>
          </c:cat>
          <c:val>
            <c:numRef>
              <c:f>CNPR!$B$15:$F$15</c:f>
              <c:numCache>
                <c:formatCode>0.0</c:formatCode>
                <c:ptCount val="5"/>
                <c:pt idx="0">
                  <c:v>72.858449083586748</c:v>
                </c:pt>
                <c:pt idx="1">
                  <c:v>65.557714001800065</c:v>
                </c:pt>
                <c:pt idx="2">
                  <c:v>86.973189032514426</c:v>
                </c:pt>
                <c:pt idx="3">
                  <c:v>77.738758868962407</c:v>
                </c:pt>
                <c:pt idx="4">
                  <c:v>90.230664857530527</c:v>
                </c:pt>
              </c:numCache>
            </c:numRef>
          </c:val>
          <c:smooth val="0"/>
        </c:ser>
        <c:dLbls>
          <c:showLegendKey val="0"/>
          <c:showVal val="0"/>
          <c:showCatName val="0"/>
          <c:showSerName val="0"/>
          <c:showPercent val="0"/>
          <c:showBubbleSize val="0"/>
        </c:dLbls>
        <c:marker val="1"/>
        <c:smooth val="0"/>
        <c:axId val="300970496"/>
        <c:axId val="257548864"/>
      </c:lineChart>
      <c:catAx>
        <c:axId val="3004072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257548288"/>
        <c:crosses val="autoZero"/>
        <c:auto val="1"/>
        <c:lblAlgn val="ctr"/>
        <c:lblOffset val="100"/>
        <c:tickLblSkip val="1"/>
        <c:tickMarkSkip val="1"/>
        <c:noMultiLvlLbl val="0"/>
      </c:catAx>
      <c:valAx>
        <c:axId val="257548288"/>
        <c:scaling>
          <c:orientation val="minMax"/>
        </c:scaling>
        <c:delete val="0"/>
        <c:axPos val="l"/>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300407296"/>
        <c:crosses val="autoZero"/>
        <c:crossBetween val="between"/>
      </c:valAx>
      <c:catAx>
        <c:axId val="300970496"/>
        <c:scaling>
          <c:orientation val="minMax"/>
        </c:scaling>
        <c:delete val="1"/>
        <c:axPos val="b"/>
        <c:numFmt formatCode="General" sourceLinked="1"/>
        <c:majorTickMark val="out"/>
        <c:minorTickMark val="none"/>
        <c:tickLblPos val="nextTo"/>
        <c:crossAx val="257548864"/>
        <c:crosses val="autoZero"/>
        <c:auto val="1"/>
        <c:lblAlgn val="ctr"/>
        <c:lblOffset val="100"/>
        <c:noMultiLvlLbl val="0"/>
      </c:catAx>
      <c:valAx>
        <c:axId val="257548864"/>
        <c:scaling>
          <c:orientation val="minMax"/>
        </c:scaling>
        <c:delete val="0"/>
        <c:axPos val="r"/>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300970496"/>
        <c:crosses val="max"/>
        <c:crossBetween val="between"/>
      </c:valAx>
    </c:plotArea>
    <c:legend>
      <c:legendPos val="r"/>
      <c:layout>
        <c:manualLayout>
          <c:xMode val="edge"/>
          <c:yMode val="edge"/>
          <c:x val="1.4164123793468906E-2"/>
          <c:y val="2.3489816937439782E-2"/>
          <c:w val="0.9490085284054941"/>
          <c:h val="0.23154412660442758"/>
        </c:manualLayout>
      </c:layout>
      <c:overlay val="0"/>
      <c:txPr>
        <a:bodyPr/>
        <a:lstStyle/>
        <a:p>
          <a:pPr>
            <a:defRPr lang="en-US" sz="920" b="0" i="0" u="none" strike="noStrike" baseline="0">
              <a:solidFill>
                <a:srgbClr val="000000"/>
              </a:solidFill>
              <a:latin typeface="Calibri"/>
              <a:ea typeface="Calibri"/>
              <a:cs typeface="Calibri"/>
            </a:defRPr>
          </a:pPr>
          <a:endParaRPr lang="es-MX"/>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alignWithMargins="0"/>
    <c:pageMargins b="1" l="0.75000000000000433" r="0.75000000000000433" t="1" header="0" footer="0"/>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MX"/>
            </a:pPr>
            <a:r>
              <a:rPr lang="es-ES"/>
              <a:t>Personas Capacitadas</a:t>
            </a:r>
          </a:p>
        </c:rich>
      </c:tx>
      <c:layout/>
      <c:overlay val="0"/>
    </c:title>
    <c:autoTitleDeleted val="0"/>
    <c:plotArea>
      <c:layout/>
      <c:lineChart>
        <c:grouping val="standard"/>
        <c:varyColors val="0"/>
        <c:ser>
          <c:idx val="0"/>
          <c:order val="0"/>
          <c:tx>
            <c:v>Crecimiento anual</c:v>
          </c:tx>
          <c:dLbls>
            <c:dLbl>
              <c:idx val="0"/>
              <c:layout>
                <c:manualLayout>
                  <c:x val="0"/>
                  <c:y val="-4.5627376425855466E-2"/>
                </c:manualLayout>
              </c:layout>
              <c:dLblPos val="r"/>
              <c:showLegendKey val="0"/>
              <c:showVal val="1"/>
              <c:showCatName val="0"/>
              <c:showSerName val="0"/>
              <c:showPercent val="0"/>
              <c:showBubbleSize val="0"/>
            </c:dLbl>
            <c:dLbl>
              <c:idx val="1"/>
              <c:layout>
                <c:manualLayout>
                  <c:x val="-5.9336823734729656E-2"/>
                  <c:y val="-6.5906210392902384E-2"/>
                </c:manualLayout>
              </c:layout>
              <c:dLblPos val="r"/>
              <c:showLegendKey val="0"/>
              <c:showVal val="1"/>
              <c:showCatName val="0"/>
              <c:showSerName val="0"/>
              <c:showPercent val="0"/>
              <c:showBubbleSize val="0"/>
            </c:dLbl>
            <c:dLbl>
              <c:idx val="2"/>
              <c:layout>
                <c:manualLayout>
                  <c:x val="0"/>
                  <c:y val="-2.0278833967046848E-2"/>
                </c:manualLayout>
              </c:layout>
              <c:dLblPos val="r"/>
              <c:showLegendKey val="0"/>
              <c:showVal val="1"/>
              <c:showCatName val="0"/>
              <c:showSerName val="0"/>
              <c:showPercent val="0"/>
              <c:showBubbleSize val="0"/>
            </c:dLbl>
            <c:numFmt formatCode="0.00%" sourceLinked="0"/>
            <c:txPr>
              <a:bodyPr/>
              <a:lstStyle/>
              <a:p>
                <a:pPr>
                  <a:defRPr lang="es-MX"/>
                </a:pPr>
                <a:endParaRPr lang="es-MX"/>
              </a:p>
            </c:txPr>
            <c:showLegendKey val="0"/>
            <c:showVal val="1"/>
            <c:showCatName val="0"/>
            <c:showSerName val="0"/>
            <c:showPercent val="0"/>
            <c:showBubbleSize val="0"/>
            <c:showLeaderLines val="0"/>
          </c:dLbls>
          <c:cat>
            <c:strRef>
              <c:f>'CAP-1'!$Y$22:$AB$22</c:f>
              <c:strCache>
                <c:ptCount val="4"/>
                <c:pt idx="0">
                  <c:v>2007-2008</c:v>
                </c:pt>
                <c:pt idx="1">
                  <c:v>2008-2009</c:v>
                </c:pt>
                <c:pt idx="2">
                  <c:v>2009-2010</c:v>
                </c:pt>
                <c:pt idx="3">
                  <c:v>2010-2011</c:v>
                </c:pt>
              </c:strCache>
            </c:strRef>
          </c:cat>
          <c:val>
            <c:numRef>
              <c:f>'CAP-1'!$Y$23:$AB$23</c:f>
              <c:numCache>
                <c:formatCode>0.0%</c:formatCode>
                <c:ptCount val="4"/>
                <c:pt idx="0">
                  <c:v>0.20132545872593655</c:v>
                </c:pt>
                <c:pt idx="1">
                  <c:v>0.14419100373030713</c:v>
                </c:pt>
                <c:pt idx="2">
                  <c:v>-0.15342683214819863</c:v>
                </c:pt>
                <c:pt idx="3">
                  <c:v>0.12662818178296065</c:v>
                </c:pt>
              </c:numCache>
            </c:numRef>
          </c:val>
          <c:smooth val="0"/>
        </c:ser>
        <c:ser>
          <c:idx val="1"/>
          <c:order val="1"/>
          <c:tx>
            <c:strRef>
              <c:f>'CAP-1'!$Y$25:$AB$25</c:f>
              <c:strCache>
                <c:ptCount val="1"/>
                <c:pt idx="0">
                  <c:v>Crecimiento por trimestre</c:v>
                </c:pt>
              </c:strCache>
            </c:strRef>
          </c:tx>
          <c:dLbls>
            <c:dLbl>
              <c:idx val="0"/>
              <c:layout>
                <c:manualLayout>
                  <c:x val="-7.3298429319371833E-2"/>
                  <c:y val="9.125475285171103E-2"/>
                </c:manualLayout>
              </c:layout>
              <c:dLblPos val="r"/>
              <c:showLegendKey val="0"/>
              <c:showVal val="1"/>
              <c:showCatName val="0"/>
              <c:showSerName val="0"/>
              <c:showPercent val="0"/>
              <c:showBubbleSize val="0"/>
            </c:dLbl>
            <c:dLbl>
              <c:idx val="1"/>
              <c:layout>
                <c:manualLayout>
                  <c:x val="1.3670207520740787E-2"/>
                  <c:y val="3.7599540392800675E-2"/>
                </c:manualLayout>
              </c:layout>
              <c:dLblPos val="r"/>
              <c:showLegendKey val="0"/>
              <c:showVal val="1"/>
              <c:showCatName val="0"/>
              <c:showSerName val="0"/>
              <c:showPercent val="0"/>
              <c:showBubbleSize val="0"/>
            </c:dLbl>
            <c:dLbl>
              <c:idx val="2"/>
              <c:layout>
                <c:manualLayout>
                  <c:x val="2.6576959221764441E-2"/>
                  <c:y val="-1.2704760313259875E-2"/>
                </c:manualLayout>
              </c:layout>
              <c:dLblPos val="r"/>
              <c:showLegendKey val="0"/>
              <c:showVal val="1"/>
              <c:showCatName val="0"/>
              <c:showSerName val="0"/>
              <c:showPercent val="0"/>
              <c:showBubbleSize val="0"/>
            </c:dLbl>
            <c:numFmt formatCode="0.00%" sourceLinked="0"/>
            <c:txPr>
              <a:bodyPr/>
              <a:lstStyle/>
              <a:p>
                <a:pPr>
                  <a:defRPr lang="es-MX"/>
                </a:pPr>
                <a:endParaRPr lang="es-MX"/>
              </a:p>
            </c:txPr>
            <c:showLegendKey val="0"/>
            <c:showVal val="1"/>
            <c:showCatName val="0"/>
            <c:showSerName val="0"/>
            <c:showPercent val="0"/>
            <c:showBubbleSize val="0"/>
            <c:showLeaderLines val="0"/>
          </c:dLbls>
          <c:cat>
            <c:strRef>
              <c:f>'CAP-1'!$Y$22:$AB$22</c:f>
              <c:strCache>
                <c:ptCount val="4"/>
                <c:pt idx="0">
                  <c:v>2007-2008</c:v>
                </c:pt>
                <c:pt idx="1">
                  <c:v>2008-2009</c:v>
                </c:pt>
                <c:pt idx="2">
                  <c:v>2009-2010</c:v>
                </c:pt>
                <c:pt idx="3">
                  <c:v>2010-2011</c:v>
                </c:pt>
              </c:strCache>
            </c:strRef>
          </c:cat>
          <c:val>
            <c:numRef>
              <c:f>'CAP-1'!$Y$27:$AB$27</c:f>
              <c:numCache>
                <c:formatCode>0.0%</c:formatCode>
                <c:ptCount val="4"/>
                <c:pt idx="0">
                  <c:v>0.28436377796045509</c:v>
                </c:pt>
                <c:pt idx="1">
                  <c:v>0.43177645651917596</c:v>
                </c:pt>
                <c:pt idx="2">
                  <c:v>-0.35545726184034065</c:v>
                </c:pt>
                <c:pt idx="3">
                  <c:v>0.41082314290929012</c:v>
                </c:pt>
              </c:numCache>
            </c:numRef>
          </c:val>
          <c:smooth val="0"/>
        </c:ser>
        <c:dLbls>
          <c:showLegendKey val="0"/>
          <c:showVal val="0"/>
          <c:showCatName val="0"/>
          <c:showSerName val="0"/>
          <c:showPercent val="0"/>
          <c:showBubbleSize val="0"/>
        </c:dLbls>
        <c:marker val="1"/>
        <c:smooth val="0"/>
        <c:axId val="325639680"/>
        <c:axId val="239789184"/>
      </c:lineChart>
      <c:catAx>
        <c:axId val="325639680"/>
        <c:scaling>
          <c:orientation val="minMax"/>
        </c:scaling>
        <c:delete val="0"/>
        <c:axPos val="b"/>
        <c:numFmt formatCode="General" sourceLinked="1"/>
        <c:majorTickMark val="none"/>
        <c:minorTickMark val="none"/>
        <c:tickLblPos val="low"/>
        <c:txPr>
          <a:bodyPr rot="0" vert="horz"/>
          <a:lstStyle/>
          <a:p>
            <a:pPr>
              <a:defRPr lang="es-MX"/>
            </a:pPr>
            <a:endParaRPr lang="es-MX"/>
          </a:p>
        </c:txPr>
        <c:crossAx val="239789184"/>
        <c:crosses val="autoZero"/>
        <c:auto val="1"/>
        <c:lblAlgn val="ctr"/>
        <c:lblOffset val="100"/>
        <c:tickLblSkip val="1"/>
        <c:tickMarkSkip val="1"/>
        <c:noMultiLvlLbl val="0"/>
      </c:catAx>
      <c:valAx>
        <c:axId val="239789184"/>
        <c:scaling>
          <c:orientation val="minMax"/>
        </c:scaling>
        <c:delete val="1"/>
        <c:axPos val="l"/>
        <c:numFmt formatCode="0.0%" sourceLinked="1"/>
        <c:majorTickMark val="out"/>
        <c:minorTickMark val="none"/>
        <c:tickLblPos val="nextTo"/>
        <c:crossAx val="325639680"/>
        <c:crosses val="autoZero"/>
        <c:crossBetween val="between"/>
      </c:valAx>
      <c:spPr>
        <a:noFill/>
        <a:ln w="25400">
          <a:noFill/>
        </a:ln>
      </c:spPr>
    </c:plotArea>
    <c:legend>
      <c:legendPos val="t"/>
      <c:layout/>
      <c:overlay val="0"/>
      <c:txPr>
        <a:bodyPr/>
        <a:lstStyle/>
        <a:p>
          <a:pPr>
            <a:defRPr lang="es-MX"/>
          </a:pPr>
          <a:endParaRPr lang="es-MX"/>
        </a:p>
      </c:txPr>
    </c:legend>
    <c:plotVisOnly val="1"/>
    <c:dispBlanksAs val="gap"/>
    <c:showDLblsOverMax val="0"/>
  </c:chart>
  <c:printSettings>
    <c:headerFooter alignWithMargins="0"/>
    <c:pageMargins b="1" l="0.75000000000000144" r="0.75000000000000144" t="1"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246458923512884"/>
          <c:y val="0.25146270634225276"/>
          <c:w val="0.67988668555240794"/>
          <c:h val="0.63158075081309062"/>
        </c:manualLayout>
      </c:layout>
      <c:barChart>
        <c:barDir val="col"/>
        <c:grouping val="clustered"/>
        <c:varyColors val="0"/>
        <c:ser>
          <c:idx val="0"/>
          <c:order val="0"/>
          <c:tx>
            <c:strRef>
              <c:f>'C-PSA'!$A$14</c:f>
              <c:strCache>
                <c:ptCount val="1"/>
                <c:pt idx="0">
                  <c:v>Gasto total ejercido</c:v>
                </c:pt>
              </c:strCache>
            </c:strRef>
          </c:tx>
          <c:invertIfNegative val="0"/>
          <c:cat>
            <c:strRef>
              <c:f>'C-PSA'!$B$11:$F$12</c:f>
              <c:strCache>
                <c:ptCount val="5"/>
                <c:pt idx="0">
                  <c:v>2007</c:v>
                </c:pt>
                <c:pt idx="1">
                  <c:v>2008</c:v>
                </c:pt>
                <c:pt idx="2">
                  <c:v>2009</c:v>
                </c:pt>
                <c:pt idx="3">
                  <c:v>2010</c:v>
                </c:pt>
                <c:pt idx="4">
                  <c:v>2011</c:v>
                </c:pt>
              </c:strCache>
            </c:strRef>
          </c:cat>
          <c:val>
            <c:numRef>
              <c:f>'C-PSA'!$B$14:$F$14</c:f>
              <c:numCache>
                <c:formatCode>#,##0</c:formatCode>
                <c:ptCount val="5"/>
                <c:pt idx="0">
                  <c:v>755421</c:v>
                </c:pt>
                <c:pt idx="1">
                  <c:v>804875</c:v>
                </c:pt>
                <c:pt idx="2">
                  <c:v>818576</c:v>
                </c:pt>
                <c:pt idx="3">
                  <c:v>801583</c:v>
                </c:pt>
                <c:pt idx="4">
                  <c:v>812630</c:v>
                </c:pt>
              </c:numCache>
            </c:numRef>
          </c:val>
        </c:ser>
        <c:ser>
          <c:idx val="1"/>
          <c:order val="1"/>
          <c:tx>
            <c:strRef>
              <c:f>'C-PSA'!$A$13</c:f>
              <c:strCache>
                <c:ptCount val="1"/>
                <c:pt idx="0">
                  <c:v>Gasto ejercido en PSP</c:v>
                </c:pt>
              </c:strCache>
            </c:strRef>
          </c:tx>
          <c:invertIfNegative val="0"/>
          <c:cat>
            <c:strRef>
              <c:f>'C-PSA'!$B$11:$F$12</c:f>
              <c:strCache>
                <c:ptCount val="5"/>
                <c:pt idx="0">
                  <c:v>2007</c:v>
                </c:pt>
                <c:pt idx="1">
                  <c:v>2008</c:v>
                </c:pt>
                <c:pt idx="2">
                  <c:v>2009</c:v>
                </c:pt>
                <c:pt idx="3">
                  <c:v>2010</c:v>
                </c:pt>
                <c:pt idx="4">
                  <c:v>2011</c:v>
                </c:pt>
              </c:strCache>
            </c:strRef>
          </c:cat>
          <c:val>
            <c:numRef>
              <c:f>'C-PSA'!$B$13:$F$13</c:f>
              <c:numCache>
                <c:formatCode>#,##0</c:formatCode>
                <c:ptCount val="5"/>
                <c:pt idx="0">
                  <c:v>98620</c:v>
                </c:pt>
                <c:pt idx="1">
                  <c:v>114484</c:v>
                </c:pt>
                <c:pt idx="2">
                  <c:v>114129</c:v>
                </c:pt>
                <c:pt idx="3">
                  <c:v>150259</c:v>
                </c:pt>
                <c:pt idx="4">
                  <c:v>146567</c:v>
                </c:pt>
              </c:numCache>
            </c:numRef>
          </c:val>
        </c:ser>
        <c:dLbls>
          <c:showLegendKey val="0"/>
          <c:showVal val="0"/>
          <c:showCatName val="0"/>
          <c:showSerName val="0"/>
          <c:showPercent val="0"/>
          <c:showBubbleSize val="0"/>
        </c:dLbls>
        <c:gapWidth val="150"/>
        <c:overlap val="-10"/>
        <c:axId val="293580800"/>
        <c:axId val="236897984"/>
      </c:barChart>
      <c:lineChart>
        <c:grouping val="stacked"/>
        <c:varyColors val="0"/>
        <c:ser>
          <c:idx val="2"/>
          <c:order val="2"/>
          <c:tx>
            <c:strRef>
              <c:f>'C-PSA'!$A$15</c:f>
              <c:strCache>
                <c:ptCount val="1"/>
                <c:pt idx="0">
                  <c:v>Relación costo PSP gasto total (%)</c:v>
                </c:pt>
              </c:strCache>
            </c:strRef>
          </c:tx>
          <c:spPr>
            <a:ln w="25400"/>
          </c:spPr>
          <c:cat>
            <c:numRef>
              <c:f>'C-PSA'!$B$12:$F$12</c:f>
              <c:numCache>
                <c:formatCode>0</c:formatCode>
                <c:ptCount val="5"/>
              </c:numCache>
            </c:numRef>
          </c:cat>
          <c:val>
            <c:numRef>
              <c:f>'C-PSA'!$B$15:$F$15</c:f>
              <c:numCache>
                <c:formatCode>0.0</c:formatCode>
                <c:ptCount val="5"/>
                <c:pt idx="0">
                  <c:v>13.054971995748065</c:v>
                </c:pt>
                <c:pt idx="1">
                  <c:v>14.2238235750893</c:v>
                </c:pt>
                <c:pt idx="2">
                  <c:v>13.942382869764078</c:v>
                </c:pt>
                <c:pt idx="3">
                  <c:v>18.74528277171547</c:v>
                </c:pt>
                <c:pt idx="4">
                  <c:v>18.036129603878763</c:v>
                </c:pt>
              </c:numCache>
            </c:numRef>
          </c:val>
          <c:smooth val="0"/>
        </c:ser>
        <c:dLbls>
          <c:showLegendKey val="0"/>
          <c:showVal val="0"/>
          <c:showCatName val="0"/>
          <c:showSerName val="0"/>
          <c:showPercent val="0"/>
          <c:showBubbleSize val="0"/>
        </c:dLbls>
        <c:marker val="1"/>
        <c:smooth val="0"/>
        <c:axId val="298377216"/>
        <c:axId val="236901440"/>
      </c:lineChart>
      <c:catAx>
        <c:axId val="293580800"/>
        <c:scaling>
          <c:orientation val="minMax"/>
        </c:scaling>
        <c:delete val="0"/>
        <c:axPos val="b"/>
        <c:numFmt formatCode="0" sourceLinked="1"/>
        <c:majorTickMark val="out"/>
        <c:minorTickMark val="none"/>
        <c:tickLblPos val="nextTo"/>
        <c:txPr>
          <a:bodyPr rot="0" vert="horz"/>
          <a:lstStyle/>
          <a:p>
            <a:pPr>
              <a:defRPr lang="en-US"/>
            </a:pPr>
            <a:endParaRPr lang="es-MX"/>
          </a:p>
        </c:txPr>
        <c:crossAx val="236897984"/>
        <c:crosses val="autoZero"/>
        <c:auto val="1"/>
        <c:lblAlgn val="ctr"/>
        <c:lblOffset val="100"/>
        <c:tickLblSkip val="1"/>
        <c:tickMarkSkip val="1"/>
        <c:noMultiLvlLbl val="0"/>
      </c:catAx>
      <c:valAx>
        <c:axId val="236897984"/>
        <c:scaling>
          <c:orientation val="minMax"/>
        </c:scaling>
        <c:delete val="0"/>
        <c:axPos val="l"/>
        <c:title>
          <c:tx>
            <c:rich>
              <a:bodyPr/>
              <a:lstStyle/>
              <a:p>
                <a:pPr>
                  <a:defRPr lang="en-US"/>
                </a:pPr>
                <a:r>
                  <a:rPr lang="es-ES"/>
                  <a:t>Miles de pesos</a:t>
                </a:r>
              </a:p>
            </c:rich>
          </c:tx>
          <c:layout>
            <c:manualLayout>
              <c:xMode val="edge"/>
              <c:yMode val="edge"/>
              <c:x val="1.4164364019141406E-2"/>
              <c:y val="0.44736981295059636"/>
            </c:manualLayout>
          </c:layout>
          <c:overlay val="0"/>
          <c:spPr>
            <a:noFill/>
            <a:ln w="25400">
              <a:noFill/>
            </a:ln>
          </c:spPr>
        </c:title>
        <c:numFmt formatCode="#,##0" sourceLinked="1"/>
        <c:majorTickMark val="out"/>
        <c:minorTickMark val="none"/>
        <c:tickLblPos val="nextTo"/>
        <c:txPr>
          <a:bodyPr rot="0" vert="horz"/>
          <a:lstStyle/>
          <a:p>
            <a:pPr>
              <a:defRPr lang="en-US"/>
            </a:pPr>
            <a:endParaRPr lang="es-MX"/>
          </a:p>
        </c:txPr>
        <c:crossAx val="293580800"/>
        <c:crosses val="autoZero"/>
        <c:crossBetween val="between"/>
      </c:valAx>
      <c:catAx>
        <c:axId val="298377216"/>
        <c:scaling>
          <c:orientation val="minMax"/>
        </c:scaling>
        <c:delete val="1"/>
        <c:axPos val="b"/>
        <c:numFmt formatCode="0" sourceLinked="1"/>
        <c:majorTickMark val="out"/>
        <c:minorTickMark val="none"/>
        <c:tickLblPos val="nextTo"/>
        <c:crossAx val="236901440"/>
        <c:crossesAt val="11"/>
        <c:auto val="1"/>
        <c:lblAlgn val="ctr"/>
        <c:lblOffset val="100"/>
        <c:noMultiLvlLbl val="0"/>
      </c:catAx>
      <c:valAx>
        <c:axId val="236901440"/>
        <c:scaling>
          <c:orientation val="minMax"/>
        </c:scaling>
        <c:delete val="0"/>
        <c:axPos val="r"/>
        <c:title>
          <c:tx>
            <c:rich>
              <a:bodyPr rot="0" vert="horz"/>
              <a:lstStyle/>
              <a:p>
                <a:pPr>
                  <a:defRPr lang="en-US"/>
                </a:pPr>
                <a:r>
                  <a:rPr lang="es-ES"/>
                  <a:t>%</a:t>
                </a:r>
              </a:p>
            </c:rich>
          </c:tx>
          <c:layout>
            <c:manualLayout>
              <c:xMode val="edge"/>
              <c:yMode val="edge"/>
              <c:x val="0.95046281483943795"/>
              <c:y val="0.53801309013588494"/>
            </c:manualLayout>
          </c:layout>
          <c:overlay val="0"/>
          <c:spPr>
            <a:noFill/>
            <a:ln w="25400">
              <a:noFill/>
            </a:ln>
          </c:spPr>
        </c:title>
        <c:numFmt formatCode="0" sourceLinked="0"/>
        <c:majorTickMark val="out"/>
        <c:minorTickMark val="none"/>
        <c:tickLblPos val="nextTo"/>
        <c:txPr>
          <a:bodyPr rot="0" vert="horz"/>
          <a:lstStyle/>
          <a:p>
            <a:pPr>
              <a:defRPr lang="en-US"/>
            </a:pPr>
            <a:endParaRPr lang="es-MX"/>
          </a:p>
        </c:txPr>
        <c:crossAx val="298377216"/>
        <c:crosses val="max"/>
        <c:crossBetween val="between"/>
      </c:valAx>
    </c:plotArea>
    <c:legend>
      <c:legendPos val="r"/>
      <c:layout>
        <c:manualLayout>
          <c:xMode val="edge"/>
          <c:yMode val="edge"/>
          <c:x val="1.3192612137203167E-2"/>
          <c:y val="4.3988172364530384E-2"/>
          <c:w val="0.68601666216525037"/>
          <c:h val="0.16422286454699492"/>
        </c:manualLayout>
      </c:layout>
      <c:overlay val="0"/>
      <c:txPr>
        <a:bodyPr/>
        <a:lstStyle/>
        <a:p>
          <a:pPr>
            <a:defRPr lang="en-US"/>
          </a:pPr>
          <a:endParaRPr lang="es-MX"/>
        </a:p>
      </c:txPr>
    </c:legend>
    <c:plotVisOnly val="1"/>
    <c:dispBlanksAs val="zero"/>
    <c:showDLblsOverMax val="0"/>
  </c:chart>
  <c:printSettings>
    <c:headerFooter alignWithMargins="0"/>
    <c:pageMargins b="1" l="0.75000000000000433" r="0.75000000000000433" t="1" header="0" footer="0"/>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0430154931480687"/>
          <c:y val="0.29897464411481939"/>
          <c:w val="0.65993777463210745"/>
          <c:h val="0.48904250294453538"/>
        </c:manualLayout>
      </c:layout>
      <c:barChart>
        <c:barDir val="col"/>
        <c:grouping val="clustered"/>
        <c:varyColors val="0"/>
        <c:ser>
          <c:idx val="0"/>
          <c:order val="0"/>
          <c:tx>
            <c:strRef>
              <c:f>EPRT!$A$15</c:f>
              <c:strCache>
                <c:ptCount val="1"/>
                <c:pt idx="0">
                  <c:v>Presupuesto reprogramado total</c:v>
                </c:pt>
              </c:strCache>
            </c:strRef>
          </c:tx>
          <c:invertIfNegative val="0"/>
          <c:cat>
            <c:strRef>
              <c:f>EPRT!$B$12:$F$13</c:f>
              <c:strCache>
                <c:ptCount val="5"/>
                <c:pt idx="0">
                  <c:v>2007</c:v>
                </c:pt>
                <c:pt idx="1">
                  <c:v>2008</c:v>
                </c:pt>
                <c:pt idx="2">
                  <c:v>2009</c:v>
                </c:pt>
                <c:pt idx="3">
                  <c:v>2010</c:v>
                </c:pt>
                <c:pt idx="4">
                  <c:v>2011</c:v>
                </c:pt>
              </c:strCache>
            </c:strRef>
          </c:cat>
          <c:val>
            <c:numRef>
              <c:f>EPRT!$B$15:$F$15</c:f>
              <c:numCache>
                <c:formatCode>#,##0</c:formatCode>
                <c:ptCount val="5"/>
                <c:pt idx="0">
                  <c:v>870076</c:v>
                </c:pt>
                <c:pt idx="1">
                  <c:v>869370</c:v>
                </c:pt>
                <c:pt idx="2">
                  <c:v>941182</c:v>
                </c:pt>
                <c:pt idx="3">
                  <c:v>1031124</c:v>
                </c:pt>
                <c:pt idx="4">
                  <c:v>900614</c:v>
                </c:pt>
              </c:numCache>
            </c:numRef>
          </c:val>
        </c:ser>
        <c:ser>
          <c:idx val="1"/>
          <c:order val="1"/>
          <c:tx>
            <c:strRef>
              <c:f>EPRT!$A$14</c:f>
              <c:strCache>
                <c:ptCount val="1"/>
                <c:pt idx="0">
                  <c:v>Presupuesto ejercido total</c:v>
                </c:pt>
              </c:strCache>
            </c:strRef>
          </c:tx>
          <c:invertIfNegative val="0"/>
          <c:cat>
            <c:strRef>
              <c:f>EPRT!$B$12:$F$13</c:f>
              <c:strCache>
                <c:ptCount val="5"/>
                <c:pt idx="0">
                  <c:v>2007</c:v>
                </c:pt>
                <c:pt idx="1">
                  <c:v>2008</c:v>
                </c:pt>
                <c:pt idx="2">
                  <c:v>2009</c:v>
                </c:pt>
                <c:pt idx="3">
                  <c:v>2010</c:v>
                </c:pt>
                <c:pt idx="4">
                  <c:v>2011</c:v>
                </c:pt>
              </c:strCache>
            </c:strRef>
          </c:cat>
          <c:val>
            <c:numRef>
              <c:f>EPRT!$B$14:$F$14</c:f>
              <c:numCache>
                <c:formatCode>#,##0</c:formatCode>
                <c:ptCount val="5"/>
                <c:pt idx="0">
                  <c:v>755421</c:v>
                </c:pt>
                <c:pt idx="1">
                  <c:v>804875</c:v>
                </c:pt>
                <c:pt idx="2">
                  <c:v>818576</c:v>
                </c:pt>
                <c:pt idx="3">
                  <c:v>801583</c:v>
                </c:pt>
                <c:pt idx="4">
                  <c:v>812630</c:v>
                </c:pt>
              </c:numCache>
            </c:numRef>
          </c:val>
        </c:ser>
        <c:dLbls>
          <c:showLegendKey val="0"/>
          <c:showVal val="0"/>
          <c:showCatName val="0"/>
          <c:showSerName val="0"/>
          <c:showPercent val="0"/>
          <c:showBubbleSize val="0"/>
        </c:dLbls>
        <c:gapWidth val="150"/>
        <c:overlap val="-10"/>
        <c:axId val="331447808"/>
        <c:axId val="239793792"/>
      </c:barChart>
      <c:lineChart>
        <c:grouping val="stacked"/>
        <c:varyColors val="0"/>
        <c:ser>
          <c:idx val="2"/>
          <c:order val="2"/>
          <c:tx>
            <c:strRef>
              <c:f>EPRT!$A$16</c:f>
              <c:strCache>
                <c:ptCount val="1"/>
                <c:pt idx="0">
                  <c:v>Evolución del presupuesto reprogramado total (%)</c:v>
                </c:pt>
              </c:strCache>
            </c:strRef>
          </c:tx>
          <c:spPr>
            <a:ln w="25400"/>
          </c:spPr>
          <c:cat>
            <c:numRef>
              <c:f>EPRT!$B$13:$F$13</c:f>
              <c:numCache>
                <c:formatCode>General</c:formatCode>
                <c:ptCount val="5"/>
              </c:numCache>
            </c:numRef>
          </c:cat>
          <c:val>
            <c:numRef>
              <c:f>EPRT!$B$16:$F$16</c:f>
              <c:numCache>
                <c:formatCode>0.0</c:formatCode>
                <c:ptCount val="5"/>
                <c:pt idx="0">
                  <c:v>86.822415513127595</c:v>
                </c:pt>
                <c:pt idx="1">
                  <c:v>92.581409526438691</c:v>
                </c:pt>
                <c:pt idx="2">
                  <c:v>86.973189032514426</c:v>
                </c:pt>
                <c:pt idx="3">
                  <c:v>77.738758868962407</c:v>
                </c:pt>
                <c:pt idx="4">
                  <c:v>90.230664857530527</c:v>
                </c:pt>
              </c:numCache>
            </c:numRef>
          </c:val>
          <c:smooth val="0"/>
        </c:ser>
        <c:dLbls>
          <c:showLegendKey val="0"/>
          <c:showVal val="0"/>
          <c:showCatName val="0"/>
          <c:showSerName val="0"/>
          <c:showPercent val="0"/>
          <c:showBubbleSize val="0"/>
        </c:dLbls>
        <c:marker val="1"/>
        <c:smooth val="0"/>
        <c:axId val="334406144"/>
        <c:axId val="236904448"/>
      </c:lineChart>
      <c:catAx>
        <c:axId val="331447808"/>
        <c:scaling>
          <c:orientation val="minMax"/>
        </c:scaling>
        <c:delete val="0"/>
        <c:axPos val="b"/>
        <c:numFmt formatCode="General" sourceLinked="1"/>
        <c:majorTickMark val="out"/>
        <c:minorTickMark val="none"/>
        <c:tickLblPos val="nextTo"/>
        <c:txPr>
          <a:bodyPr rot="0" vert="horz"/>
          <a:lstStyle/>
          <a:p>
            <a:pPr>
              <a:defRPr lang="en-US"/>
            </a:pPr>
            <a:endParaRPr lang="es-MX"/>
          </a:p>
        </c:txPr>
        <c:crossAx val="239793792"/>
        <c:crosses val="autoZero"/>
        <c:auto val="1"/>
        <c:lblAlgn val="ctr"/>
        <c:lblOffset val="100"/>
        <c:tickLblSkip val="1"/>
        <c:tickMarkSkip val="1"/>
        <c:noMultiLvlLbl val="0"/>
      </c:catAx>
      <c:valAx>
        <c:axId val="239793792"/>
        <c:scaling>
          <c:orientation val="minMax"/>
        </c:scaling>
        <c:delete val="0"/>
        <c:axPos val="l"/>
        <c:numFmt formatCode="#,##0" sourceLinked="1"/>
        <c:majorTickMark val="out"/>
        <c:minorTickMark val="none"/>
        <c:tickLblPos val="nextTo"/>
        <c:txPr>
          <a:bodyPr rot="0" vert="horz"/>
          <a:lstStyle/>
          <a:p>
            <a:pPr>
              <a:defRPr lang="en-US"/>
            </a:pPr>
            <a:endParaRPr lang="es-MX"/>
          </a:p>
        </c:txPr>
        <c:crossAx val="331447808"/>
        <c:crosses val="autoZero"/>
        <c:crossBetween val="between"/>
      </c:valAx>
      <c:catAx>
        <c:axId val="334406144"/>
        <c:scaling>
          <c:orientation val="minMax"/>
        </c:scaling>
        <c:delete val="1"/>
        <c:axPos val="b"/>
        <c:numFmt formatCode="General" sourceLinked="1"/>
        <c:majorTickMark val="out"/>
        <c:minorTickMark val="none"/>
        <c:tickLblPos val="nextTo"/>
        <c:crossAx val="236904448"/>
        <c:crosses val="autoZero"/>
        <c:auto val="1"/>
        <c:lblAlgn val="ctr"/>
        <c:lblOffset val="100"/>
        <c:noMultiLvlLbl val="0"/>
      </c:catAx>
      <c:valAx>
        <c:axId val="236904448"/>
        <c:scaling>
          <c:orientation val="minMax"/>
        </c:scaling>
        <c:delete val="0"/>
        <c:axPos val="r"/>
        <c:numFmt formatCode="0" sourceLinked="0"/>
        <c:majorTickMark val="out"/>
        <c:minorTickMark val="none"/>
        <c:tickLblPos val="nextTo"/>
        <c:txPr>
          <a:bodyPr rot="0" vert="horz"/>
          <a:lstStyle/>
          <a:p>
            <a:pPr>
              <a:defRPr lang="en-US"/>
            </a:pPr>
            <a:endParaRPr lang="es-MX"/>
          </a:p>
        </c:txPr>
        <c:crossAx val="334406144"/>
        <c:crosses val="max"/>
        <c:crossBetween val="between"/>
      </c:valAx>
    </c:plotArea>
    <c:legend>
      <c:legendPos val="r"/>
      <c:layout>
        <c:manualLayout>
          <c:xMode val="edge"/>
          <c:yMode val="edge"/>
          <c:x val="1.1961704268831681E-2"/>
          <c:y val="2.2778998118797383E-2"/>
          <c:w val="0.65311057620388124"/>
          <c:h val="0.14578621878273801"/>
        </c:manualLayout>
      </c:layout>
      <c:overlay val="0"/>
      <c:txPr>
        <a:bodyPr/>
        <a:lstStyle/>
        <a:p>
          <a:pPr>
            <a:defRPr lang="en-US"/>
          </a:pPr>
          <a:endParaRPr lang="es-MX"/>
        </a:p>
      </c:txPr>
    </c:legend>
    <c:plotVisOnly val="1"/>
    <c:dispBlanksAs val="zero"/>
    <c:showDLblsOverMax val="0"/>
  </c:chart>
  <c:printSettings>
    <c:headerFooter alignWithMargins="0"/>
    <c:pageMargins b="1" l="0.75000000000000433" r="0.75000000000000433" t="1" header="0" footer="0"/>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13564916513959"/>
          <c:y val="0.29897007547410676"/>
          <c:w val="0.69697128353384918"/>
          <c:h val="0.5841944003516979"/>
        </c:manualLayout>
      </c:layout>
      <c:barChart>
        <c:barDir val="col"/>
        <c:grouping val="clustered"/>
        <c:varyColors val="0"/>
        <c:ser>
          <c:idx val="0"/>
          <c:order val="0"/>
          <c:tx>
            <c:strRef>
              <c:f>EPR!$A$13</c:f>
              <c:strCache>
                <c:ptCount val="1"/>
                <c:pt idx="0">
                  <c:v>Presupuesto reprogramado (Recursos fiscales)</c:v>
                </c:pt>
              </c:strCache>
            </c:strRef>
          </c:tx>
          <c:invertIfNegative val="0"/>
          <c:cat>
            <c:strRef>
              <c:f>EPR!$B$10:$F$11</c:f>
              <c:strCache>
                <c:ptCount val="5"/>
                <c:pt idx="0">
                  <c:v>2007</c:v>
                </c:pt>
                <c:pt idx="1">
                  <c:v>2008</c:v>
                </c:pt>
                <c:pt idx="2">
                  <c:v>2009</c:v>
                </c:pt>
                <c:pt idx="3">
                  <c:v>2010</c:v>
                </c:pt>
                <c:pt idx="4">
                  <c:v>2011</c:v>
                </c:pt>
              </c:strCache>
            </c:strRef>
          </c:cat>
          <c:val>
            <c:numRef>
              <c:f>EPR!$B$13:$F$13</c:f>
              <c:numCache>
                <c:formatCode>#,##0</c:formatCode>
                <c:ptCount val="5"/>
                <c:pt idx="0">
                  <c:v>784356</c:v>
                </c:pt>
                <c:pt idx="1">
                  <c:v>725279</c:v>
                </c:pt>
                <c:pt idx="2">
                  <c:v>787943</c:v>
                </c:pt>
                <c:pt idx="3">
                  <c:v>884349</c:v>
                </c:pt>
                <c:pt idx="4">
                  <c:v>792234</c:v>
                </c:pt>
              </c:numCache>
            </c:numRef>
          </c:val>
        </c:ser>
        <c:ser>
          <c:idx val="1"/>
          <c:order val="1"/>
          <c:tx>
            <c:strRef>
              <c:f>EPR!$A$12</c:f>
              <c:strCache>
                <c:ptCount val="1"/>
                <c:pt idx="0">
                  <c:v>Presupuesto ejercido (Recursos fiscales) </c:v>
                </c:pt>
              </c:strCache>
            </c:strRef>
          </c:tx>
          <c:invertIfNegative val="0"/>
          <c:cat>
            <c:strRef>
              <c:f>EPR!$B$10:$F$11</c:f>
              <c:strCache>
                <c:ptCount val="5"/>
                <c:pt idx="0">
                  <c:v>2007</c:v>
                </c:pt>
                <c:pt idx="1">
                  <c:v>2008</c:v>
                </c:pt>
                <c:pt idx="2">
                  <c:v>2009</c:v>
                </c:pt>
                <c:pt idx="3">
                  <c:v>2010</c:v>
                </c:pt>
                <c:pt idx="4">
                  <c:v>2011</c:v>
                </c:pt>
              </c:strCache>
            </c:strRef>
          </c:cat>
          <c:val>
            <c:numRef>
              <c:f>EPR!$B$12:$F$12</c:f>
              <c:numCache>
                <c:formatCode>#,##0</c:formatCode>
                <c:ptCount val="5"/>
                <c:pt idx="0">
                  <c:v>690345</c:v>
                </c:pt>
                <c:pt idx="1">
                  <c:v>706418</c:v>
                </c:pt>
                <c:pt idx="2">
                  <c:v>735239</c:v>
                </c:pt>
                <c:pt idx="3">
                  <c:v>719451</c:v>
                </c:pt>
                <c:pt idx="4">
                  <c:v>752828</c:v>
                </c:pt>
              </c:numCache>
            </c:numRef>
          </c:val>
        </c:ser>
        <c:dLbls>
          <c:showLegendKey val="0"/>
          <c:showVal val="0"/>
          <c:showCatName val="0"/>
          <c:showSerName val="0"/>
          <c:showPercent val="0"/>
          <c:showBubbleSize val="0"/>
        </c:dLbls>
        <c:gapWidth val="150"/>
        <c:overlap val="-10"/>
        <c:axId val="254723584"/>
        <c:axId val="239793216"/>
      </c:barChart>
      <c:lineChart>
        <c:grouping val="stacked"/>
        <c:varyColors val="0"/>
        <c:ser>
          <c:idx val="2"/>
          <c:order val="2"/>
          <c:tx>
            <c:strRef>
              <c:f>EPR!$A$14</c:f>
              <c:strCache>
                <c:ptCount val="1"/>
                <c:pt idx="0">
                  <c:v>Evolución del presupuesto reprogramado (Recursos  Fiscales) (%)</c:v>
                </c:pt>
              </c:strCache>
            </c:strRef>
          </c:tx>
          <c:spPr>
            <a:ln w="25400"/>
          </c:spPr>
          <c:cat>
            <c:numRef>
              <c:f>EPR!$B$11:$F$11</c:f>
              <c:numCache>
                <c:formatCode>General</c:formatCode>
                <c:ptCount val="5"/>
              </c:numCache>
            </c:numRef>
          </c:cat>
          <c:val>
            <c:numRef>
              <c:f>EPR!$B$14:$F$14</c:f>
              <c:numCache>
                <c:formatCode>0.0</c:formatCode>
                <c:ptCount val="5"/>
                <c:pt idx="0">
                  <c:v>88.014243532273611</c:v>
                </c:pt>
                <c:pt idx="1">
                  <c:v>97.399483509104769</c:v>
                </c:pt>
                <c:pt idx="2">
                  <c:v>93.311191291755875</c:v>
                </c:pt>
                <c:pt idx="3">
                  <c:v>81.353741565829779</c:v>
                </c:pt>
                <c:pt idx="4">
                  <c:v>95.025964550877646</c:v>
                </c:pt>
              </c:numCache>
            </c:numRef>
          </c:val>
          <c:smooth val="0"/>
        </c:ser>
        <c:dLbls>
          <c:showLegendKey val="0"/>
          <c:showVal val="0"/>
          <c:showCatName val="0"/>
          <c:showSerName val="0"/>
          <c:showPercent val="0"/>
          <c:showBubbleSize val="0"/>
        </c:dLbls>
        <c:marker val="1"/>
        <c:smooth val="0"/>
        <c:axId val="254724608"/>
        <c:axId val="239795520"/>
      </c:lineChart>
      <c:catAx>
        <c:axId val="25472358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MX"/>
          </a:p>
        </c:txPr>
        <c:crossAx val="239793216"/>
        <c:crosses val="autoZero"/>
        <c:auto val="1"/>
        <c:lblAlgn val="ctr"/>
        <c:lblOffset val="100"/>
        <c:tickLblSkip val="1"/>
        <c:tickMarkSkip val="1"/>
        <c:noMultiLvlLbl val="0"/>
      </c:catAx>
      <c:valAx>
        <c:axId val="239793216"/>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MX"/>
          </a:p>
        </c:txPr>
        <c:crossAx val="254723584"/>
        <c:crosses val="autoZero"/>
        <c:crossBetween val="between"/>
      </c:valAx>
      <c:catAx>
        <c:axId val="254724608"/>
        <c:scaling>
          <c:orientation val="minMax"/>
        </c:scaling>
        <c:delete val="1"/>
        <c:axPos val="b"/>
        <c:numFmt formatCode="General" sourceLinked="1"/>
        <c:majorTickMark val="out"/>
        <c:minorTickMark val="none"/>
        <c:tickLblPos val="nextTo"/>
        <c:crossAx val="239795520"/>
        <c:crosses val="autoZero"/>
        <c:auto val="1"/>
        <c:lblAlgn val="ctr"/>
        <c:lblOffset val="100"/>
        <c:noMultiLvlLbl val="0"/>
      </c:catAx>
      <c:valAx>
        <c:axId val="239795520"/>
        <c:scaling>
          <c:orientation val="minMax"/>
        </c:scaling>
        <c:delete val="0"/>
        <c:axPos val="r"/>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s-MX"/>
          </a:p>
        </c:txPr>
        <c:crossAx val="254724608"/>
        <c:crosses val="max"/>
        <c:crossBetween val="between"/>
      </c:valAx>
    </c:plotArea>
    <c:legend>
      <c:legendPos val="r"/>
      <c:layout>
        <c:manualLayout>
          <c:xMode val="edge"/>
          <c:yMode val="edge"/>
          <c:x val="1.1655205368458229E-2"/>
          <c:y val="2.0618599145695023E-2"/>
          <c:w val="0.9696989591340659"/>
          <c:h val="0.18556762104083396"/>
        </c:manualLayout>
      </c:layout>
      <c:overlay val="0"/>
      <c:txPr>
        <a:bodyPr/>
        <a:lstStyle/>
        <a:p>
          <a:pPr>
            <a:defRPr lang="en-US" sz="735" b="0" i="0" u="none" strike="noStrike" baseline="0">
              <a:solidFill>
                <a:srgbClr val="000000"/>
              </a:solidFill>
              <a:latin typeface="Arial"/>
              <a:ea typeface="Arial"/>
              <a:cs typeface="Arial"/>
            </a:defRPr>
          </a:pPr>
          <a:endParaRPr lang="es-MX"/>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alignWithMargins="0"/>
    <c:pageMargins b="1" l="0.75000000000000433" r="0.75000000000000433" t="1" header="0" footer="0"/>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246458923512884"/>
          <c:y val="0.28523536669490401"/>
          <c:w val="0.66288951841360699"/>
          <c:h val="0.58389357417545051"/>
        </c:manualLayout>
      </c:layout>
      <c:barChart>
        <c:barDir val="col"/>
        <c:grouping val="clustered"/>
        <c:varyColors val="0"/>
        <c:ser>
          <c:idx val="0"/>
          <c:order val="0"/>
          <c:tx>
            <c:strRef>
              <c:f>EGC!$A$14</c:f>
              <c:strCache>
                <c:ptCount val="1"/>
                <c:pt idx="0">
                  <c:v>Presupuesto reprogramado (gasto corriente)</c:v>
                </c:pt>
              </c:strCache>
            </c:strRef>
          </c:tx>
          <c:invertIfNegative val="0"/>
          <c:cat>
            <c:strRef>
              <c:f>EGC!$B$11:$F$12</c:f>
              <c:strCache>
                <c:ptCount val="5"/>
                <c:pt idx="0">
                  <c:v>2007</c:v>
                </c:pt>
                <c:pt idx="1">
                  <c:v>2008</c:v>
                </c:pt>
                <c:pt idx="2">
                  <c:v>2009</c:v>
                </c:pt>
                <c:pt idx="3">
                  <c:v>2010</c:v>
                </c:pt>
                <c:pt idx="4">
                  <c:v>2011</c:v>
                </c:pt>
              </c:strCache>
            </c:strRef>
          </c:cat>
          <c:val>
            <c:numRef>
              <c:f>EGC!$B$14:$F$14</c:f>
              <c:numCache>
                <c:formatCode>#,##0</c:formatCode>
                <c:ptCount val="5"/>
                <c:pt idx="0">
                  <c:v>808113</c:v>
                </c:pt>
                <c:pt idx="1">
                  <c:v>772288</c:v>
                </c:pt>
                <c:pt idx="2">
                  <c:v>872668</c:v>
                </c:pt>
                <c:pt idx="3">
                  <c:v>889296</c:v>
                </c:pt>
                <c:pt idx="4">
                  <c:v>891084</c:v>
                </c:pt>
              </c:numCache>
            </c:numRef>
          </c:val>
        </c:ser>
        <c:ser>
          <c:idx val="1"/>
          <c:order val="1"/>
          <c:tx>
            <c:strRef>
              <c:f>EGC!$A$13</c:f>
              <c:strCache>
                <c:ptCount val="1"/>
                <c:pt idx="0">
                  <c:v>Gasto corriente ejercido</c:v>
                </c:pt>
              </c:strCache>
            </c:strRef>
          </c:tx>
          <c:invertIfNegative val="0"/>
          <c:cat>
            <c:strRef>
              <c:f>EGC!$B$11:$F$12</c:f>
              <c:strCache>
                <c:ptCount val="5"/>
                <c:pt idx="0">
                  <c:v>2007</c:v>
                </c:pt>
                <c:pt idx="1">
                  <c:v>2008</c:v>
                </c:pt>
                <c:pt idx="2">
                  <c:v>2009</c:v>
                </c:pt>
                <c:pt idx="3">
                  <c:v>2010</c:v>
                </c:pt>
                <c:pt idx="4">
                  <c:v>2011</c:v>
                </c:pt>
              </c:strCache>
            </c:strRef>
          </c:cat>
          <c:val>
            <c:numRef>
              <c:f>EGC!$B$13:$F$13</c:f>
              <c:numCache>
                <c:formatCode>#,##0</c:formatCode>
                <c:ptCount val="5"/>
                <c:pt idx="0">
                  <c:v>739388</c:v>
                </c:pt>
                <c:pt idx="1">
                  <c:v>769961</c:v>
                </c:pt>
                <c:pt idx="2">
                  <c:v>805455</c:v>
                </c:pt>
                <c:pt idx="3">
                  <c:v>800820</c:v>
                </c:pt>
                <c:pt idx="4">
                  <c:v>809367</c:v>
                </c:pt>
              </c:numCache>
            </c:numRef>
          </c:val>
        </c:ser>
        <c:dLbls>
          <c:showLegendKey val="0"/>
          <c:showVal val="0"/>
          <c:showCatName val="0"/>
          <c:showSerName val="0"/>
          <c:showPercent val="0"/>
          <c:showBubbleSize val="0"/>
        </c:dLbls>
        <c:gapWidth val="150"/>
        <c:overlap val="-10"/>
        <c:axId val="257336832"/>
        <c:axId val="239751680"/>
      </c:barChart>
      <c:lineChart>
        <c:grouping val="stacked"/>
        <c:varyColors val="0"/>
        <c:ser>
          <c:idx val="2"/>
          <c:order val="2"/>
          <c:tx>
            <c:strRef>
              <c:f>EGC!$A$15</c:f>
              <c:strCache>
                <c:ptCount val="1"/>
                <c:pt idx="0">
                  <c:v>Evolución del gasto corriente (%)</c:v>
                </c:pt>
              </c:strCache>
            </c:strRef>
          </c:tx>
          <c:spPr>
            <a:ln w="25400"/>
          </c:spPr>
          <c:cat>
            <c:numRef>
              <c:f>EGC!$B$12:$F$12</c:f>
              <c:numCache>
                <c:formatCode>General</c:formatCode>
                <c:ptCount val="5"/>
              </c:numCache>
            </c:numRef>
          </c:cat>
          <c:val>
            <c:numRef>
              <c:f>EGC!$B$15:$F$15</c:f>
              <c:numCache>
                <c:formatCode>0.0</c:formatCode>
                <c:ptCount val="5"/>
                <c:pt idx="0">
                  <c:v>91.495620043236528</c:v>
                </c:pt>
                <c:pt idx="1">
                  <c:v>99.698687536255903</c:v>
                </c:pt>
                <c:pt idx="2">
                  <c:v>92.297987321638928</c:v>
                </c:pt>
                <c:pt idx="3">
                  <c:v>90.05100663895935</c:v>
                </c:pt>
                <c:pt idx="4">
                  <c:v>90.829484089042111</c:v>
                </c:pt>
              </c:numCache>
            </c:numRef>
          </c:val>
          <c:smooth val="0"/>
        </c:ser>
        <c:dLbls>
          <c:showLegendKey val="0"/>
          <c:showVal val="0"/>
          <c:showCatName val="0"/>
          <c:showSerName val="0"/>
          <c:showPercent val="0"/>
          <c:showBubbleSize val="0"/>
        </c:dLbls>
        <c:marker val="1"/>
        <c:smooth val="0"/>
        <c:axId val="257337856"/>
        <c:axId val="239752256"/>
      </c:lineChart>
      <c:catAx>
        <c:axId val="257336832"/>
        <c:scaling>
          <c:orientation val="minMax"/>
        </c:scaling>
        <c:delete val="0"/>
        <c:axPos val="b"/>
        <c:numFmt formatCode="General" sourceLinked="1"/>
        <c:majorTickMark val="out"/>
        <c:minorTickMark val="none"/>
        <c:tickLblPos val="nextTo"/>
        <c:txPr>
          <a:bodyPr rot="0" vert="horz"/>
          <a:lstStyle/>
          <a:p>
            <a:pPr>
              <a:defRPr lang="en-US"/>
            </a:pPr>
            <a:endParaRPr lang="es-MX"/>
          </a:p>
        </c:txPr>
        <c:crossAx val="239751680"/>
        <c:crosses val="autoZero"/>
        <c:auto val="1"/>
        <c:lblAlgn val="ctr"/>
        <c:lblOffset val="100"/>
        <c:tickLblSkip val="1"/>
        <c:tickMarkSkip val="1"/>
        <c:noMultiLvlLbl val="0"/>
      </c:catAx>
      <c:valAx>
        <c:axId val="239751680"/>
        <c:scaling>
          <c:orientation val="minMax"/>
        </c:scaling>
        <c:delete val="0"/>
        <c:axPos val="l"/>
        <c:numFmt formatCode="#,##0" sourceLinked="1"/>
        <c:majorTickMark val="out"/>
        <c:minorTickMark val="none"/>
        <c:tickLblPos val="nextTo"/>
        <c:txPr>
          <a:bodyPr rot="0" vert="horz"/>
          <a:lstStyle/>
          <a:p>
            <a:pPr>
              <a:defRPr lang="en-US"/>
            </a:pPr>
            <a:endParaRPr lang="es-MX"/>
          </a:p>
        </c:txPr>
        <c:crossAx val="257336832"/>
        <c:crosses val="autoZero"/>
        <c:crossBetween val="between"/>
      </c:valAx>
      <c:catAx>
        <c:axId val="257337856"/>
        <c:scaling>
          <c:orientation val="minMax"/>
        </c:scaling>
        <c:delete val="1"/>
        <c:axPos val="b"/>
        <c:numFmt formatCode="General" sourceLinked="1"/>
        <c:majorTickMark val="out"/>
        <c:minorTickMark val="none"/>
        <c:tickLblPos val="nextTo"/>
        <c:crossAx val="239752256"/>
        <c:crosses val="autoZero"/>
        <c:auto val="1"/>
        <c:lblAlgn val="ctr"/>
        <c:lblOffset val="100"/>
        <c:noMultiLvlLbl val="0"/>
      </c:catAx>
      <c:valAx>
        <c:axId val="239752256"/>
        <c:scaling>
          <c:orientation val="minMax"/>
        </c:scaling>
        <c:delete val="0"/>
        <c:axPos val="r"/>
        <c:numFmt formatCode="0" sourceLinked="0"/>
        <c:majorTickMark val="out"/>
        <c:minorTickMark val="none"/>
        <c:tickLblPos val="nextTo"/>
        <c:txPr>
          <a:bodyPr rot="0" vert="horz"/>
          <a:lstStyle/>
          <a:p>
            <a:pPr>
              <a:defRPr lang="en-US"/>
            </a:pPr>
            <a:endParaRPr lang="es-MX"/>
          </a:p>
        </c:txPr>
        <c:crossAx val="257337856"/>
        <c:crosses val="max"/>
        <c:crossBetween val="between"/>
      </c:valAx>
    </c:plotArea>
    <c:legend>
      <c:legendPos val="r"/>
      <c:layout>
        <c:manualLayout>
          <c:xMode val="edge"/>
          <c:yMode val="edge"/>
          <c:x val="2.3375974851281126E-2"/>
          <c:y val="9.3700213075116143E-3"/>
          <c:w val="0.8124988531161399"/>
          <c:h val="0.2302116393000109"/>
        </c:manualLayout>
      </c:layout>
      <c:overlay val="0"/>
      <c:txPr>
        <a:bodyPr/>
        <a:lstStyle/>
        <a:p>
          <a:pPr>
            <a:defRPr lang="en-US" sz="800"/>
          </a:pPr>
          <a:endParaRPr lang="es-MX"/>
        </a:p>
      </c:txPr>
    </c:legend>
    <c:plotVisOnly val="1"/>
    <c:dispBlanksAs val="zero"/>
    <c:showDLblsOverMax val="0"/>
  </c:chart>
  <c:printSettings>
    <c:headerFooter alignWithMargins="0"/>
    <c:pageMargins b="1" l="0.75000000000000433" r="0.75000000000000433" t="1" header="0" footer="0"/>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7563739376770682"/>
          <c:y val="0.28523536669490401"/>
          <c:w val="0.69971671388101986"/>
          <c:h val="0.58389357417545051"/>
        </c:manualLayout>
      </c:layout>
      <c:barChart>
        <c:barDir val="col"/>
        <c:grouping val="clustered"/>
        <c:varyColors val="0"/>
        <c:ser>
          <c:idx val="0"/>
          <c:order val="0"/>
          <c:tx>
            <c:strRef>
              <c:f>EGI!$A$14</c:f>
              <c:strCache>
                <c:ptCount val="1"/>
                <c:pt idx="0">
                  <c:v> Presupuesto reprogramado (Gasto de inversión)</c:v>
                </c:pt>
              </c:strCache>
            </c:strRef>
          </c:tx>
          <c:invertIfNegative val="0"/>
          <c:cat>
            <c:strRef>
              <c:f>EGI!$B$11:$F$12</c:f>
              <c:strCache>
                <c:ptCount val="5"/>
                <c:pt idx="0">
                  <c:v>2007</c:v>
                </c:pt>
                <c:pt idx="1">
                  <c:v>2008</c:v>
                </c:pt>
                <c:pt idx="2">
                  <c:v>2009</c:v>
                </c:pt>
                <c:pt idx="3">
                  <c:v>2010</c:v>
                </c:pt>
                <c:pt idx="4">
                  <c:v>2011</c:v>
                </c:pt>
              </c:strCache>
            </c:strRef>
          </c:cat>
          <c:val>
            <c:numRef>
              <c:f>EGI!$B$14:$F$14</c:f>
              <c:numCache>
                <c:formatCode>#,##0</c:formatCode>
                <c:ptCount val="5"/>
                <c:pt idx="0">
                  <c:v>61962</c:v>
                </c:pt>
                <c:pt idx="1">
                  <c:v>97082</c:v>
                </c:pt>
                <c:pt idx="2">
                  <c:v>68514</c:v>
                </c:pt>
                <c:pt idx="3">
                  <c:v>141828</c:v>
                </c:pt>
                <c:pt idx="4">
                  <c:v>9529</c:v>
                </c:pt>
              </c:numCache>
            </c:numRef>
          </c:val>
        </c:ser>
        <c:ser>
          <c:idx val="1"/>
          <c:order val="1"/>
          <c:tx>
            <c:strRef>
              <c:f>EGI!$A$13</c:f>
              <c:strCache>
                <c:ptCount val="1"/>
                <c:pt idx="0">
                  <c:v>Gasto de inversión ejercido</c:v>
                </c:pt>
              </c:strCache>
            </c:strRef>
          </c:tx>
          <c:invertIfNegative val="0"/>
          <c:cat>
            <c:strRef>
              <c:f>EGI!$B$11:$F$12</c:f>
              <c:strCache>
                <c:ptCount val="5"/>
                <c:pt idx="0">
                  <c:v>2007</c:v>
                </c:pt>
                <c:pt idx="1">
                  <c:v>2008</c:v>
                </c:pt>
                <c:pt idx="2">
                  <c:v>2009</c:v>
                </c:pt>
                <c:pt idx="3">
                  <c:v>2010</c:v>
                </c:pt>
                <c:pt idx="4">
                  <c:v>2011</c:v>
                </c:pt>
              </c:strCache>
            </c:strRef>
          </c:cat>
          <c:val>
            <c:numRef>
              <c:f>EGI!$B$13:$F$13</c:f>
              <c:numCache>
                <c:formatCode>#,##0</c:formatCode>
                <c:ptCount val="5"/>
                <c:pt idx="0">
                  <c:v>16034</c:v>
                </c:pt>
                <c:pt idx="1">
                  <c:v>34913</c:v>
                </c:pt>
                <c:pt idx="2">
                  <c:v>13121</c:v>
                </c:pt>
                <c:pt idx="3">
                  <c:v>763</c:v>
                </c:pt>
                <c:pt idx="4">
                  <c:v>3263</c:v>
                </c:pt>
              </c:numCache>
            </c:numRef>
          </c:val>
        </c:ser>
        <c:dLbls>
          <c:showLegendKey val="0"/>
          <c:showVal val="0"/>
          <c:showCatName val="0"/>
          <c:showSerName val="0"/>
          <c:showPercent val="0"/>
          <c:showBubbleSize val="0"/>
        </c:dLbls>
        <c:gapWidth val="150"/>
        <c:overlap val="-10"/>
        <c:axId val="259056128"/>
        <c:axId val="255320640"/>
      </c:barChart>
      <c:lineChart>
        <c:grouping val="stacked"/>
        <c:varyColors val="0"/>
        <c:ser>
          <c:idx val="2"/>
          <c:order val="2"/>
          <c:tx>
            <c:strRef>
              <c:f>EGI!$A$15</c:f>
              <c:strCache>
                <c:ptCount val="1"/>
                <c:pt idx="0">
                  <c:v>Evolución del gasto de inversión (Recursos Fiscales) (%)</c:v>
                </c:pt>
              </c:strCache>
            </c:strRef>
          </c:tx>
          <c:spPr>
            <a:ln w="25400"/>
          </c:spPr>
          <c:cat>
            <c:numRef>
              <c:f>EGI!$B$12:$F$12</c:f>
              <c:numCache>
                <c:formatCode>General</c:formatCode>
                <c:ptCount val="5"/>
              </c:numCache>
            </c:numRef>
          </c:cat>
          <c:val>
            <c:numRef>
              <c:f>EGI!$B$15:$F$15</c:f>
              <c:numCache>
                <c:formatCode>0.0</c:formatCode>
                <c:ptCount val="5"/>
                <c:pt idx="0">
                  <c:v>25.877150511603887</c:v>
                </c:pt>
                <c:pt idx="1">
                  <c:v>35.962382315980307</c:v>
                </c:pt>
                <c:pt idx="2">
                  <c:v>19.150830487199695</c:v>
                </c:pt>
                <c:pt idx="3">
                  <c:v>0.53797557604986324</c:v>
                </c:pt>
                <c:pt idx="4">
                  <c:v>34.242837653478851</c:v>
                </c:pt>
              </c:numCache>
            </c:numRef>
          </c:val>
          <c:smooth val="0"/>
        </c:ser>
        <c:dLbls>
          <c:showLegendKey val="0"/>
          <c:showVal val="0"/>
          <c:showCatName val="0"/>
          <c:showSerName val="0"/>
          <c:showPercent val="0"/>
          <c:showBubbleSize val="0"/>
        </c:dLbls>
        <c:marker val="1"/>
        <c:smooth val="0"/>
        <c:axId val="259058176"/>
        <c:axId val="255321216"/>
      </c:lineChart>
      <c:catAx>
        <c:axId val="259056128"/>
        <c:scaling>
          <c:orientation val="minMax"/>
        </c:scaling>
        <c:delete val="0"/>
        <c:axPos val="b"/>
        <c:numFmt formatCode="General" sourceLinked="1"/>
        <c:majorTickMark val="out"/>
        <c:minorTickMark val="none"/>
        <c:tickLblPos val="nextTo"/>
        <c:txPr>
          <a:bodyPr rot="0" vert="horz"/>
          <a:lstStyle/>
          <a:p>
            <a:pPr>
              <a:defRPr lang="en-US"/>
            </a:pPr>
            <a:endParaRPr lang="es-MX"/>
          </a:p>
        </c:txPr>
        <c:crossAx val="255320640"/>
        <c:crosses val="autoZero"/>
        <c:auto val="1"/>
        <c:lblAlgn val="ctr"/>
        <c:lblOffset val="100"/>
        <c:tickLblSkip val="1"/>
        <c:tickMarkSkip val="1"/>
        <c:noMultiLvlLbl val="0"/>
      </c:catAx>
      <c:valAx>
        <c:axId val="255320640"/>
        <c:scaling>
          <c:orientation val="minMax"/>
        </c:scaling>
        <c:delete val="0"/>
        <c:axPos val="l"/>
        <c:title>
          <c:tx>
            <c:rich>
              <a:bodyPr/>
              <a:lstStyle/>
              <a:p>
                <a:pPr>
                  <a:defRPr lang="en-US"/>
                </a:pPr>
                <a:r>
                  <a:rPr lang="es-ES"/>
                  <a:t>Miles de pesos</a:t>
                </a:r>
              </a:p>
            </c:rich>
          </c:tx>
          <c:layout>
            <c:manualLayout>
              <c:xMode val="edge"/>
              <c:yMode val="edge"/>
              <c:x val="1.416438434326144E-2"/>
              <c:y val="0.44966498656694465"/>
            </c:manualLayout>
          </c:layout>
          <c:overlay val="0"/>
          <c:spPr>
            <a:noFill/>
            <a:ln w="25400">
              <a:noFill/>
            </a:ln>
          </c:spPr>
        </c:title>
        <c:numFmt formatCode="#,##0" sourceLinked="1"/>
        <c:majorTickMark val="out"/>
        <c:minorTickMark val="none"/>
        <c:tickLblPos val="nextTo"/>
        <c:txPr>
          <a:bodyPr rot="0" vert="horz"/>
          <a:lstStyle/>
          <a:p>
            <a:pPr>
              <a:defRPr lang="en-US"/>
            </a:pPr>
            <a:endParaRPr lang="es-MX"/>
          </a:p>
        </c:txPr>
        <c:crossAx val="259056128"/>
        <c:crosses val="autoZero"/>
        <c:crossBetween val="between"/>
      </c:valAx>
      <c:catAx>
        <c:axId val="259058176"/>
        <c:scaling>
          <c:orientation val="minMax"/>
        </c:scaling>
        <c:delete val="1"/>
        <c:axPos val="b"/>
        <c:numFmt formatCode="General" sourceLinked="1"/>
        <c:majorTickMark val="out"/>
        <c:minorTickMark val="none"/>
        <c:tickLblPos val="nextTo"/>
        <c:crossAx val="255321216"/>
        <c:crosses val="autoZero"/>
        <c:auto val="1"/>
        <c:lblAlgn val="ctr"/>
        <c:lblOffset val="100"/>
        <c:noMultiLvlLbl val="0"/>
      </c:catAx>
      <c:valAx>
        <c:axId val="255321216"/>
        <c:scaling>
          <c:orientation val="minMax"/>
        </c:scaling>
        <c:delete val="0"/>
        <c:axPos val="r"/>
        <c:title>
          <c:tx>
            <c:rich>
              <a:bodyPr rot="0" vert="horz"/>
              <a:lstStyle/>
              <a:p>
                <a:pPr>
                  <a:defRPr lang="en-US"/>
                </a:pPr>
                <a:r>
                  <a:rPr lang="es-ES"/>
                  <a:t>%</a:t>
                </a:r>
              </a:p>
            </c:rich>
          </c:tx>
          <c:layout>
            <c:manualLayout>
              <c:xMode val="edge"/>
              <c:yMode val="edge"/>
              <c:x val="0.949801723154171"/>
              <c:y val="0.5436251442021075"/>
            </c:manualLayout>
          </c:layout>
          <c:overlay val="0"/>
          <c:spPr>
            <a:noFill/>
            <a:ln w="25400">
              <a:noFill/>
            </a:ln>
          </c:spPr>
        </c:title>
        <c:numFmt formatCode="0" sourceLinked="0"/>
        <c:majorTickMark val="out"/>
        <c:minorTickMark val="none"/>
        <c:tickLblPos val="nextTo"/>
        <c:txPr>
          <a:bodyPr rot="0" vert="horz"/>
          <a:lstStyle/>
          <a:p>
            <a:pPr>
              <a:defRPr lang="en-US"/>
            </a:pPr>
            <a:endParaRPr lang="es-MX"/>
          </a:p>
        </c:txPr>
        <c:crossAx val="259058176"/>
        <c:crosses val="max"/>
        <c:crossBetween val="between"/>
      </c:valAx>
    </c:plotArea>
    <c:legend>
      <c:legendPos val="r"/>
      <c:layout>
        <c:manualLayout>
          <c:xMode val="edge"/>
          <c:yMode val="edge"/>
          <c:x val="1.416438434326144E-2"/>
          <c:y val="5.3691341679635178E-2"/>
          <c:w val="0.94334274791737982"/>
          <c:h val="0.18791969587872312"/>
        </c:manualLayout>
      </c:layout>
      <c:overlay val="0"/>
      <c:txPr>
        <a:bodyPr/>
        <a:lstStyle/>
        <a:p>
          <a:pPr>
            <a:defRPr lang="en-US"/>
          </a:pPr>
          <a:endParaRPr lang="es-MX"/>
        </a:p>
      </c:txPr>
    </c:legend>
    <c:plotVisOnly val="1"/>
    <c:dispBlanksAs val="zero"/>
    <c:showDLblsOverMax val="0"/>
  </c:chart>
  <c:printSettings>
    <c:headerFooter alignWithMargins="0"/>
    <c:pageMargins b="1" l="0.75000000000000433" r="0.75000000000000433" t="1" header="0" footer="0"/>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246458923512884"/>
          <c:y val="0.19127552009019008"/>
          <c:w val="0.69153606507401533"/>
          <c:h val="0.6778534059081579"/>
        </c:manualLayout>
      </c:layout>
      <c:barChart>
        <c:barDir val="col"/>
        <c:grouping val="clustered"/>
        <c:varyColors val="0"/>
        <c:ser>
          <c:idx val="0"/>
          <c:order val="0"/>
          <c:tx>
            <c:strRef>
              <c:f>AUTOF!$A$14</c:f>
              <c:strCache>
                <c:ptCount val="1"/>
                <c:pt idx="0">
                  <c:v>Presupuesto ejercido</c:v>
                </c:pt>
              </c:strCache>
            </c:strRef>
          </c:tx>
          <c:invertIfNegative val="0"/>
          <c:cat>
            <c:strRef>
              <c:f>AUTOF!$B$11:$F$12</c:f>
              <c:strCache>
                <c:ptCount val="5"/>
                <c:pt idx="0">
                  <c:v>2007</c:v>
                </c:pt>
                <c:pt idx="1">
                  <c:v>2008</c:v>
                </c:pt>
                <c:pt idx="2">
                  <c:v>2009</c:v>
                </c:pt>
                <c:pt idx="3">
                  <c:v>2010</c:v>
                </c:pt>
                <c:pt idx="4">
                  <c:v>2011</c:v>
                </c:pt>
              </c:strCache>
            </c:strRef>
          </c:cat>
          <c:val>
            <c:numRef>
              <c:f>AUTOF!$B$14:$F$14</c:f>
              <c:numCache>
                <c:formatCode>#,##0</c:formatCode>
                <c:ptCount val="5"/>
                <c:pt idx="0">
                  <c:v>755421</c:v>
                </c:pt>
                <c:pt idx="1">
                  <c:v>804875</c:v>
                </c:pt>
                <c:pt idx="2">
                  <c:v>818576</c:v>
                </c:pt>
                <c:pt idx="3">
                  <c:v>801583</c:v>
                </c:pt>
                <c:pt idx="4">
                  <c:v>812630</c:v>
                </c:pt>
              </c:numCache>
            </c:numRef>
          </c:val>
        </c:ser>
        <c:ser>
          <c:idx val="1"/>
          <c:order val="1"/>
          <c:tx>
            <c:strRef>
              <c:f>AUTOF!$A$13</c:f>
              <c:strCache>
                <c:ptCount val="1"/>
                <c:pt idx="0">
                  <c:v>Ingresos propios ejercidos </c:v>
                </c:pt>
              </c:strCache>
            </c:strRef>
          </c:tx>
          <c:invertIfNegative val="0"/>
          <c:cat>
            <c:strRef>
              <c:f>AUTOF!$B$11:$F$12</c:f>
              <c:strCache>
                <c:ptCount val="5"/>
                <c:pt idx="0">
                  <c:v>2007</c:v>
                </c:pt>
                <c:pt idx="1">
                  <c:v>2008</c:v>
                </c:pt>
                <c:pt idx="2">
                  <c:v>2009</c:v>
                </c:pt>
                <c:pt idx="3">
                  <c:v>2010</c:v>
                </c:pt>
                <c:pt idx="4">
                  <c:v>2011</c:v>
                </c:pt>
              </c:strCache>
            </c:strRef>
          </c:cat>
          <c:val>
            <c:numRef>
              <c:f>AUTOF!$B$13:$F$13</c:f>
              <c:numCache>
                <c:formatCode>#,##0</c:formatCode>
                <c:ptCount val="5"/>
                <c:pt idx="0">
                  <c:v>65076</c:v>
                </c:pt>
                <c:pt idx="1">
                  <c:v>98456</c:v>
                </c:pt>
                <c:pt idx="2">
                  <c:v>83337</c:v>
                </c:pt>
                <c:pt idx="3">
                  <c:v>82131</c:v>
                </c:pt>
                <c:pt idx="4">
                  <c:v>59802</c:v>
                </c:pt>
              </c:numCache>
            </c:numRef>
          </c:val>
        </c:ser>
        <c:dLbls>
          <c:showLegendKey val="0"/>
          <c:showVal val="0"/>
          <c:showCatName val="0"/>
          <c:showSerName val="0"/>
          <c:showPercent val="0"/>
          <c:showBubbleSize val="0"/>
        </c:dLbls>
        <c:gapWidth val="150"/>
        <c:overlap val="-10"/>
        <c:axId val="259594752"/>
        <c:axId val="255327552"/>
      </c:barChart>
      <c:lineChart>
        <c:grouping val="stacked"/>
        <c:varyColors val="0"/>
        <c:ser>
          <c:idx val="2"/>
          <c:order val="2"/>
          <c:tx>
            <c:strRef>
              <c:f>AUTOF!$A$15</c:f>
              <c:strCache>
                <c:ptCount val="1"/>
                <c:pt idx="0">
                  <c:v>Índice de autofinanciamiento (%)</c:v>
                </c:pt>
              </c:strCache>
            </c:strRef>
          </c:tx>
          <c:spPr>
            <a:ln w="25400"/>
          </c:spPr>
          <c:cat>
            <c:numRef>
              <c:f>AUTOF!$B$12:$F$12</c:f>
              <c:numCache>
                <c:formatCode>General</c:formatCode>
                <c:ptCount val="5"/>
              </c:numCache>
            </c:numRef>
          </c:cat>
          <c:val>
            <c:numRef>
              <c:f>AUTOF!$B$15:$F$15</c:f>
              <c:numCache>
                <c:formatCode>0.0</c:formatCode>
                <c:ptCount val="5"/>
                <c:pt idx="0">
                  <c:v>8.6145341471841519</c:v>
                </c:pt>
                <c:pt idx="1">
                  <c:v>12.232458456282032</c:v>
                </c:pt>
                <c:pt idx="2">
                  <c:v>10.18072848458787</c:v>
                </c:pt>
                <c:pt idx="3">
                  <c:v>10.246100528579074</c:v>
                </c:pt>
                <c:pt idx="4">
                  <c:v>7.3590687028536967</c:v>
                </c:pt>
              </c:numCache>
            </c:numRef>
          </c:val>
          <c:smooth val="0"/>
        </c:ser>
        <c:dLbls>
          <c:showLegendKey val="0"/>
          <c:showVal val="0"/>
          <c:showCatName val="0"/>
          <c:showSerName val="0"/>
          <c:showPercent val="0"/>
          <c:showBubbleSize val="0"/>
        </c:dLbls>
        <c:marker val="1"/>
        <c:smooth val="0"/>
        <c:axId val="259593728"/>
        <c:axId val="255326400"/>
      </c:lineChart>
      <c:catAx>
        <c:axId val="2595947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255327552"/>
        <c:crosses val="autoZero"/>
        <c:auto val="1"/>
        <c:lblAlgn val="ctr"/>
        <c:lblOffset val="100"/>
        <c:tickLblSkip val="1"/>
        <c:tickMarkSkip val="1"/>
        <c:noMultiLvlLbl val="0"/>
      </c:catAx>
      <c:valAx>
        <c:axId val="255327552"/>
        <c:scaling>
          <c:orientation val="minMax"/>
        </c:scaling>
        <c:delete val="0"/>
        <c:axPos val="l"/>
        <c:title>
          <c:tx>
            <c:rich>
              <a:bodyPr/>
              <a:lstStyle/>
              <a:p>
                <a:pPr>
                  <a:defRPr lang="en-US" sz="1000" b="1" i="0" u="none" strike="noStrike" baseline="0">
                    <a:solidFill>
                      <a:srgbClr val="000000"/>
                    </a:solidFill>
                    <a:latin typeface="Calibri"/>
                    <a:ea typeface="Calibri"/>
                    <a:cs typeface="Calibri"/>
                  </a:defRPr>
                </a:pPr>
                <a:r>
                  <a:rPr lang="en-US"/>
                  <a:t>Miles de pesos</a:t>
                </a:r>
              </a:p>
            </c:rich>
          </c:tx>
          <c:layout>
            <c:manualLayout>
              <c:xMode val="edge"/>
              <c:yMode val="edge"/>
              <c:x val="1.4164326716018352E-2"/>
              <c:y val="0.44966510765101725"/>
            </c:manualLayout>
          </c:layout>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259594752"/>
        <c:crosses val="autoZero"/>
        <c:crossBetween val="between"/>
      </c:valAx>
      <c:catAx>
        <c:axId val="259593728"/>
        <c:scaling>
          <c:orientation val="minMax"/>
        </c:scaling>
        <c:delete val="1"/>
        <c:axPos val="b"/>
        <c:numFmt formatCode="General" sourceLinked="1"/>
        <c:majorTickMark val="out"/>
        <c:minorTickMark val="none"/>
        <c:tickLblPos val="nextTo"/>
        <c:crossAx val="255326400"/>
        <c:crosses val="autoZero"/>
        <c:auto val="1"/>
        <c:lblAlgn val="ctr"/>
        <c:lblOffset val="100"/>
        <c:noMultiLvlLbl val="0"/>
      </c:catAx>
      <c:valAx>
        <c:axId val="255326400"/>
        <c:scaling>
          <c:orientation val="minMax"/>
        </c:scaling>
        <c:delete val="0"/>
        <c:axPos val="r"/>
        <c:title>
          <c:tx>
            <c:rich>
              <a:bodyPr rot="0" vert="horz"/>
              <a:lstStyle/>
              <a:p>
                <a:pPr algn="ctr">
                  <a:defRPr lang="en-US" sz="1000" b="1" i="0" u="none" strike="noStrike" baseline="0">
                    <a:solidFill>
                      <a:srgbClr val="000000"/>
                    </a:solidFill>
                    <a:latin typeface="Calibri"/>
                    <a:ea typeface="Calibri"/>
                    <a:cs typeface="Calibri"/>
                  </a:defRPr>
                </a:pPr>
                <a:r>
                  <a:rPr lang="en-US"/>
                  <a:t>%</a:t>
                </a:r>
              </a:p>
            </c:rich>
          </c:tx>
          <c:layout>
            <c:manualLayout>
              <c:xMode val="edge"/>
              <c:yMode val="edge"/>
              <c:x val="0.95046295023595873"/>
              <c:y val="0.54362520474414389"/>
            </c:manualLayout>
          </c:layout>
          <c:overlay val="0"/>
          <c:spPr>
            <a:noFill/>
            <a:ln w="25400">
              <a:noFill/>
            </a:ln>
          </c:spPr>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259593728"/>
        <c:crosses val="max"/>
        <c:crossBetween val="between"/>
      </c:valAx>
    </c:plotArea>
    <c:legend>
      <c:legendPos val="r"/>
      <c:layout>
        <c:manualLayout>
          <c:xMode val="edge"/>
          <c:yMode val="edge"/>
          <c:x val="1.3245102466929788E-2"/>
          <c:y val="5.2040863313138489E-3"/>
          <c:w val="0.68653562943036117"/>
          <c:h val="0.18654510291476722"/>
        </c:manualLayout>
      </c:layout>
      <c:overlay val="0"/>
      <c:txPr>
        <a:bodyPr/>
        <a:lstStyle/>
        <a:p>
          <a:pPr>
            <a:defRPr lang="en-US" sz="920" b="0" i="0" u="none" strike="noStrike" baseline="0">
              <a:solidFill>
                <a:srgbClr val="000000"/>
              </a:solidFill>
              <a:latin typeface="Calibri"/>
              <a:ea typeface="Calibri"/>
              <a:cs typeface="Calibri"/>
            </a:defRPr>
          </a:pPr>
          <a:endParaRPr lang="es-MX"/>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alignWithMargins="0"/>
    <c:pageMargins b="1" l="0.75000000000000433" r="0.75000000000000433" t="1" header="0" footer="0"/>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8696883852691457"/>
          <c:y val="0.28523536669490401"/>
          <c:w val="0.68838526912181308"/>
          <c:h val="0.58389357417545051"/>
        </c:manualLayout>
      </c:layout>
      <c:barChart>
        <c:barDir val="col"/>
        <c:grouping val="clustered"/>
        <c:varyColors val="0"/>
        <c:ser>
          <c:idx val="0"/>
          <c:order val="0"/>
          <c:tx>
            <c:strRef>
              <c:f>CAIP!$A$14</c:f>
              <c:strCache>
                <c:ptCount val="1"/>
                <c:pt idx="0">
                  <c:v>Ingresos propios programados</c:v>
                </c:pt>
              </c:strCache>
            </c:strRef>
          </c:tx>
          <c:invertIfNegative val="0"/>
          <c:cat>
            <c:strRef>
              <c:f>CAIP!$B$11:$F$12</c:f>
              <c:strCache>
                <c:ptCount val="5"/>
                <c:pt idx="0">
                  <c:v>2007</c:v>
                </c:pt>
                <c:pt idx="1">
                  <c:v>2008</c:v>
                </c:pt>
                <c:pt idx="2">
                  <c:v>2009</c:v>
                </c:pt>
                <c:pt idx="3">
                  <c:v>2010</c:v>
                </c:pt>
                <c:pt idx="4">
                  <c:v>2011</c:v>
                </c:pt>
              </c:strCache>
            </c:strRef>
          </c:cat>
          <c:val>
            <c:numRef>
              <c:f>CAIP!$B$14:$F$14</c:f>
              <c:numCache>
                <c:formatCode>#,##0</c:formatCode>
                <c:ptCount val="5"/>
                <c:pt idx="0">
                  <c:v>85720</c:v>
                </c:pt>
                <c:pt idx="1">
                  <c:v>144091</c:v>
                </c:pt>
                <c:pt idx="2">
                  <c:v>111000</c:v>
                </c:pt>
                <c:pt idx="3">
                  <c:v>146775</c:v>
                </c:pt>
                <c:pt idx="4">
                  <c:v>108380</c:v>
                </c:pt>
              </c:numCache>
            </c:numRef>
          </c:val>
        </c:ser>
        <c:ser>
          <c:idx val="1"/>
          <c:order val="1"/>
          <c:tx>
            <c:strRef>
              <c:f>CAIP!$A$13</c:f>
              <c:strCache>
                <c:ptCount val="1"/>
                <c:pt idx="0">
                  <c:v>Ingresos propios captados </c:v>
                </c:pt>
              </c:strCache>
            </c:strRef>
          </c:tx>
          <c:invertIfNegative val="0"/>
          <c:cat>
            <c:strRef>
              <c:f>CAIP!$B$11:$F$12</c:f>
              <c:strCache>
                <c:ptCount val="5"/>
                <c:pt idx="0">
                  <c:v>2007</c:v>
                </c:pt>
                <c:pt idx="1">
                  <c:v>2008</c:v>
                </c:pt>
                <c:pt idx="2">
                  <c:v>2009</c:v>
                </c:pt>
                <c:pt idx="3">
                  <c:v>2010</c:v>
                </c:pt>
                <c:pt idx="4">
                  <c:v>2011</c:v>
                </c:pt>
              </c:strCache>
            </c:strRef>
          </c:cat>
          <c:val>
            <c:numRef>
              <c:f>CAIP!$B$13:$F$13</c:f>
              <c:numCache>
                <c:formatCode>#,##0</c:formatCode>
                <c:ptCount val="5"/>
                <c:pt idx="0">
                  <c:v>89571</c:v>
                </c:pt>
                <c:pt idx="1">
                  <c:v>99570</c:v>
                </c:pt>
                <c:pt idx="2">
                  <c:v>94407</c:v>
                </c:pt>
                <c:pt idx="3">
                  <c:v>139593</c:v>
                </c:pt>
                <c:pt idx="4">
                  <c:v>89927</c:v>
                </c:pt>
              </c:numCache>
            </c:numRef>
          </c:val>
        </c:ser>
        <c:dLbls>
          <c:showLegendKey val="0"/>
          <c:showVal val="0"/>
          <c:showCatName val="0"/>
          <c:showSerName val="0"/>
          <c:showPercent val="0"/>
          <c:showBubbleSize val="0"/>
        </c:dLbls>
        <c:gapWidth val="150"/>
        <c:overlap val="-10"/>
        <c:axId val="273766912"/>
        <c:axId val="257544704"/>
      </c:barChart>
      <c:lineChart>
        <c:grouping val="stacked"/>
        <c:varyColors val="0"/>
        <c:ser>
          <c:idx val="2"/>
          <c:order val="2"/>
          <c:tx>
            <c:strRef>
              <c:f>CAIP!$A$15</c:f>
              <c:strCache>
                <c:ptCount val="1"/>
                <c:pt idx="0">
                  <c:v>Captación de Ingresos propios</c:v>
                </c:pt>
              </c:strCache>
            </c:strRef>
          </c:tx>
          <c:spPr>
            <a:ln w="25400"/>
          </c:spPr>
          <c:cat>
            <c:numRef>
              <c:f>CAIP!$B$12:$F$12</c:f>
              <c:numCache>
                <c:formatCode>General</c:formatCode>
                <c:ptCount val="5"/>
              </c:numCache>
            </c:numRef>
          </c:cat>
          <c:val>
            <c:numRef>
              <c:f>CAIP!$B$15:$F$15</c:f>
              <c:numCache>
                <c:formatCode>0.0</c:formatCode>
                <c:ptCount val="5"/>
                <c:pt idx="0">
                  <c:v>104.49253383107792</c:v>
                </c:pt>
                <c:pt idx="1">
                  <c:v>69.102164604312549</c:v>
                </c:pt>
                <c:pt idx="2">
                  <c:v>85.051351351351357</c:v>
                </c:pt>
                <c:pt idx="3">
                  <c:v>95.106796116504853</c:v>
                </c:pt>
                <c:pt idx="4">
                  <c:v>82.973795903303198</c:v>
                </c:pt>
              </c:numCache>
            </c:numRef>
          </c:val>
          <c:smooth val="0"/>
        </c:ser>
        <c:dLbls>
          <c:showLegendKey val="0"/>
          <c:showVal val="0"/>
          <c:showCatName val="0"/>
          <c:showSerName val="0"/>
          <c:showPercent val="0"/>
          <c:showBubbleSize val="0"/>
        </c:dLbls>
        <c:marker val="1"/>
        <c:smooth val="0"/>
        <c:axId val="300188160"/>
        <c:axId val="257545280"/>
      </c:lineChart>
      <c:catAx>
        <c:axId val="2737669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257544704"/>
        <c:crosses val="autoZero"/>
        <c:auto val="1"/>
        <c:lblAlgn val="ctr"/>
        <c:lblOffset val="100"/>
        <c:tickLblSkip val="1"/>
        <c:tickMarkSkip val="1"/>
        <c:noMultiLvlLbl val="0"/>
      </c:catAx>
      <c:valAx>
        <c:axId val="257544704"/>
        <c:scaling>
          <c:orientation val="minMax"/>
        </c:scaling>
        <c:delete val="0"/>
        <c:axPos val="l"/>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273766912"/>
        <c:crosses val="autoZero"/>
        <c:crossBetween val="between"/>
      </c:valAx>
      <c:catAx>
        <c:axId val="300188160"/>
        <c:scaling>
          <c:orientation val="minMax"/>
        </c:scaling>
        <c:delete val="1"/>
        <c:axPos val="b"/>
        <c:numFmt formatCode="General" sourceLinked="1"/>
        <c:majorTickMark val="out"/>
        <c:minorTickMark val="none"/>
        <c:tickLblPos val="nextTo"/>
        <c:crossAx val="257545280"/>
        <c:crosses val="autoZero"/>
        <c:auto val="1"/>
        <c:lblAlgn val="ctr"/>
        <c:lblOffset val="100"/>
        <c:noMultiLvlLbl val="0"/>
      </c:catAx>
      <c:valAx>
        <c:axId val="257545280"/>
        <c:scaling>
          <c:orientation val="minMax"/>
        </c:scaling>
        <c:delete val="0"/>
        <c:axPos val="r"/>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300188160"/>
        <c:crosses val="max"/>
        <c:crossBetween val="between"/>
      </c:valAx>
    </c:plotArea>
    <c:legend>
      <c:legendPos val="r"/>
      <c:layout>
        <c:manualLayout>
          <c:xMode val="edge"/>
          <c:yMode val="edge"/>
          <c:x val="1.4164221429425878E-2"/>
          <c:y val="5.3691397079763857E-2"/>
          <c:w val="0.68838515828953017"/>
          <c:h val="0.18791973583947169"/>
        </c:manualLayout>
      </c:layout>
      <c:overlay val="0"/>
      <c:txPr>
        <a:bodyPr/>
        <a:lstStyle/>
        <a:p>
          <a:pPr>
            <a:defRPr lang="en-US" sz="920" b="0" i="0" u="none" strike="noStrike" baseline="0">
              <a:solidFill>
                <a:srgbClr val="000000"/>
              </a:solidFill>
              <a:latin typeface="Calibri"/>
              <a:ea typeface="Calibri"/>
              <a:cs typeface="Calibri"/>
            </a:defRPr>
          </a:pPr>
          <a:endParaRPr lang="es-MX"/>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alignWithMargins="0"/>
    <c:pageMargins b="1" l="0.75000000000000433" r="0.75000000000000433" t="1" header="0" footer="0"/>
    <c:pageSetup orientation="landscape"/>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10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1000">
            <a:latin typeface="Arial" pitchFamily="34" charset="0"/>
            <a:cs typeface="Arial" pitchFamily="34" charset="0"/>
          </a:endParaRPr>
        </a:p>
      </dgm:t>
    </dgm:pt>
    <dgm:pt modelId="{45C8F39F-EBD2-47CC-8B23-0223F55EA196}" type="sibTrans" cxnId="{800209EF-E0C2-40A7-A8E6-02AE9A771205}">
      <dgm:prSet/>
      <dgm:spPr/>
      <dgm:t>
        <a:bodyPr/>
        <a:lstStyle/>
        <a:p>
          <a:endParaRPr lang="es-ES" sz="1000">
            <a:latin typeface="Arial" pitchFamily="34" charset="0"/>
            <a:cs typeface="Arial" pitchFamily="34" charset="0"/>
          </a:endParaRPr>
        </a:p>
      </dgm:t>
    </dgm:pt>
    <dgm:pt modelId="{6D3234EB-5E70-47CC-9D9C-C6F5A670C9BB}">
      <dgm:prSet phldrT="[Texto]" custT="1"/>
      <dgm:spPr/>
      <dgm:t>
        <a:bodyPr/>
        <a:lstStyle/>
        <a:p>
          <a:pPr algn="l" rtl="0"/>
          <a:r>
            <a:rPr lang="es-ES" sz="1000" b="0" i="0" strike="noStrike">
              <a:solidFill>
                <a:srgbClr val="000000"/>
              </a:solidFill>
              <a:latin typeface="Arial"/>
              <a:cs typeface="Arial"/>
            </a:rPr>
            <a:t>La cuantificación del volúmen total de personas capacitadas, agrupa a las distintas modalidades de este servicio que proporciona el  Sistema Conalep.</a:t>
          </a:r>
          <a:endParaRPr lang="es-ES" sz="1000">
            <a:latin typeface="Arial" pitchFamily="34" charset="0"/>
            <a:cs typeface="Arial" pitchFamily="34" charset="0"/>
          </a:endParaRPr>
        </a:p>
      </dgm:t>
    </dgm:pt>
    <dgm:pt modelId="{E73B382B-41F9-4D1F-9E41-151CA1595F92}" type="parTrans" cxnId="{689C3DA3-FBB8-4E71-8F81-05CFE7660EED}">
      <dgm:prSet/>
      <dgm:spPr/>
      <dgm:t>
        <a:bodyPr/>
        <a:lstStyle/>
        <a:p>
          <a:endParaRPr lang="es-ES" sz="1000">
            <a:latin typeface="Arial" pitchFamily="34" charset="0"/>
            <a:cs typeface="Arial" pitchFamily="34" charset="0"/>
          </a:endParaRPr>
        </a:p>
      </dgm:t>
    </dgm:pt>
    <dgm:pt modelId="{92AD354E-891F-4539-ABA8-C6FFDA83F735}" type="sibTrans" cxnId="{689C3DA3-FBB8-4E71-8F81-05CFE7660EED}">
      <dgm:prSet/>
      <dgm:spPr/>
      <dgm:t>
        <a:bodyPr/>
        <a:lstStyle/>
        <a:p>
          <a:endParaRPr lang="es-ES" sz="1000">
            <a:latin typeface="Arial" pitchFamily="34" charset="0"/>
            <a:cs typeface="Arial" pitchFamily="34" charset="0"/>
          </a:endParaRPr>
        </a:p>
      </dgm:t>
    </dgm:pt>
    <dgm:pt modelId="{6A1B0731-4605-46AC-B5B5-96265937D531}">
      <dgm:prSet phldrT="[Texto]" custT="1"/>
      <dgm:spPr/>
      <dgm:t>
        <a:bodyPr/>
        <a:lstStyle/>
        <a:p>
          <a:r>
            <a:rPr lang="es-ES" sz="10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1000">
            <a:latin typeface="Arial" pitchFamily="34" charset="0"/>
            <a:cs typeface="Arial" pitchFamily="34" charset="0"/>
          </a:endParaRPr>
        </a:p>
      </dgm:t>
    </dgm:pt>
    <dgm:pt modelId="{94D1116D-750D-412B-B14F-E521CAE3633C}" type="sibTrans" cxnId="{4497CBF8-51B2-46F3-BB1D-93BBA4297716}">
      <dgm:prSet/>
      <dgm:spPr/>
      <dgm:t>
        <a:bodyPr/>
        <a:lstStyle/>
        <a:p>
          <a:endParaRPr lang="es-ES" sz="1000">
            <a:latin typeface="Arial" pitchFamily="34" charset="0"/>
            <a:cs typeface="Arial" pitchFamily="34" charset="0"/>
          </a:endParaRPr>
        </a:p>
      </dgm:t>
    </dgm:pt>
    <dgm:pt modelId="{E10972A8-2130-4DF2-9586-0192D1E633EB}">
      <dgm:prSet phldrT="[Texto]" custT="1"/>
      <dgm:spPr/>
      <dgm:t>
        <a:bodyPr/>
        <a:lstStyle/>
        <a:p>
          <a:pPr algn="just"/>
          <a:r>
            <a:rPr lang="es-ES" sz="1000">
              <a:latin typeface="Arial" pitchFamily="34" charset="0"/>
              <a:cs typeface="Arial" pitchFamily="34" charset="0"/>
            </a:rPr>
            <a:t>Capacitación laboral</a:t>
          </a:r>
        </a:p>
      </dgm:t>
    </dgm:pt>
    <dgm:pt modelId="{C19B9F70-9D87-4667-828B-A5323455F644}" type="parTrans" cxnId="{F0583361-A3E2-4D95-BF4B-1CECE6E026BC}">
      <dgm:prSet/>
      <dgm:spPr/>
      <dgm:t>
        <a:bodyPr/>
        <a:lstStyle/>
        <a:p>
          <a:endParaRPr lang="es-ES" sz="1000">
            <a:latin typeface="Arial" pitchFamily="34" charset="0"/>
            <a:cs typeface="Arial" pitchFamily="34" charset="0"/>
          </a:endParaRPr>
        </a:p>
      </dgm:t>
    </dgm:pt>
    <dgm:pt modelId="{BBFDC9D9-0808-4E9E-9877-C98CEDF61CB6}" type="sibTrans" cxnId="{F0583361-A3E2-4D95-BF4B-1CECE6E026BC}">
      <dgm:prSet/>
      <dgm:spPr/>
      <dgm:t>
        <a:bodyPr/>
        <a:lstStyle/>
        <a:p>
          <a:endParaRPr lang="es-ES" sz="1000">
            <a:latin typeface="Arial" pitchFamily="34" charset="0"/>
            <a:cs typeface="Arial" pitchFamily="34" charset="0"/>
          </a:endParaRPr>
        </a:p>
      </dgm:t>
    </dgm:pt>
    <dgm:pt modelId="{640F6350-8D1C-4949-8640-268550B289E8}">
      <dgm:prSet phldrT="[Texto]" custT="1"/>
      <dgm:spPr/>
      <dgm:t>
        <a:bodyPr/>
        <a:lstStyle/>
        <a:p>
          <a:r>
            <a:rPr lang="es-ES" sz="10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1000">
            <a:latin typeface="Arial" pitchFamily="34" charset="0"/>
            <a:cs typeface="Arial" pitchFamily="34" charset="0"/>
          </a:endParaRPr>
        </a:p>
      </dgm:t>
    </dgm:pt>
    <dgm:pt modelId="{AB31C0CD-66B6-4C64-8DA8-FE398D0CD9E8}" type="sibTrans" cxnId="{81DC6CFD-3D7B-444B-A4B6-10A0DBB365CD}">
      <dgm:prSet/>
      <dgm:spPr/>
      <dgm:t>
        <a:bodyPr/>
        <a:lstStyle/>
        <a:p>
          <a:endParaRPr lang="es-ES" sz="1000">
            <a:latin typeface="Arial" pitchFamily="34" charset="0"/>
            <a:cs typeface="Arial" pitchFamily="34" charset="0"/>
          </a:endParaRPr>
        </a:p>
      </dgm:t>
    </dgm:pt>
    <dgm:pt modelId="{9C16EF9A-BB3F-4155-8EAC-CFB88B7FB705}">
      <dgm:prSet phldrT="[Texto]" custT="1"/>
      <dgm:spPr/>
      <dgm:t>
        <a:bodyPr/>
        <a:lstStyle/>
        <a:p>
          <a:r>
            <a:rPr lang="es-ES" sz="10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1000">
            <a:latin typeface="Arial" pitchFamily="34" charset="0"/>
            <a:cs typeface="Arial" pitchFamily="34" charset="0"/>
          </a:endParaRPr>
        </a:p>
      </dgm:t>
    </dgm:pt>
    <dgm:pt modelId="{6C297D94-2E07-4106-90B7-03D1B16CF962}" type="sibTrans" cxnId="{392B4997-BFF2-4C74-830A-B633C8F06A5A}">
      <dgm:prSet/>
      <dgm:spPr/>
      <dgm:t>
        <a:bodyPr/>
        <a:lstStyle/>
        <a:p>
          <a:endParaRPr lang="es-ES" sz="1000">
            <a:latin typeface="Arial" pitchFamily="34" charset="0"/>
            <a:cs typeface="Arial" pitchFamily="34" charset="0"/>
          </a:endParaRPr>
        </a:p>
      </dgm:t>
    </dgm:pt>
    <dgm:pt modelId="{CB31F788-5EAF-4029-B608-2DE9ACC8C65B}">
      <dgm:prSet custT="1"/>
      <dgm:spPr/>
      <dgm:t>
        <a:bodyPr/>
        <a:lstStyle/>
        <a:p>
          <a:endParaRPr lang="es-ES" sz="1000">
            <a:latin typeface="Arial" pitchFamily="34" charset="0"/>
            <a:cs typeface="Arial" pitchFamily="34" charset="0"/>
          </a:endParaRPr>
        </a:p>
      </dgm:t>
    </dgm:pt>
    <dgm:pt modelId="{DA989D93-3607-4B31-B651-FAE0CE8DF94C}" type="parTrans" cxnId="{F2ADC222-2C0B-45EA-AD5C-DF61D17F8BAD}">
      <dgm:prSet/>
      <dgm:spPr/>
      <dgm:t>
        <a:bodyPr/>
        <a:lstStyle/>
        <a:p>
          <a:endParaRPr lang="es-ES" sz="1000">
            <a:latin typeface="Arial" pitchFamily="34" charset="0"/>
            <a:cs typeface="Arial" pitchFamily="34" charset="0"/>
          </a:endParaRPr>
        </a:p>
      </dgm:t>
    </dgm:pt>
    <dgm:pt modelId="{2180A4AE-CDD6-4225-815E-1C89896BE0B9}" type="sibTrans" cxnId="{F2ADC222-2C0B-45EA-AD5C-DF61D17F8BAD}">
      <dgm:prSet/>
      <dgm:spPr/>
      <dgm:t>
        <a:bodyPr/>
        <a:lstStyle/>
        <a:p>
          <a:endParaRPr lang="es-ES" sz="1000">
            <a:latin typeface="Arial" pitchFamily="34" charset="0"/>
            <a:cs typeface="Arial" pitchFamily="34" charset="0"/>
          </a:endParaRPr>
        </a:p>
      </dgm:t>
    </dgm:pt>
    <dgm:pt modelId="{FC6A3C28-4DA2-44F2-90A8-D9B3F9E3CCC2}">
      <dgm:prSet custT="1"/>
      <dgm:spPr/>
      <dgm:t>
        <a:bodyPr/>
        <a:lstStyle/>
        <a:p>
          <a:r>
            <a:rPr lang="es-ES" sz="10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1000">
            <a:latin typeface="Arial" pitchFamily="34" charset="0"/>
            <a:cs typeface="Arial" pitchFamily="34" charset="0"/>
          </a:endParaRPr>
        </a:p>
      </dgm:t>
    </dgm:pt>
    <dgm:pt modelId="{25AE9813-548D-4BC7-A1B7-63382A035D79}" type="sibTrans" cxnId="{9710214C-8C46-4BB3-B6E0-5B6A8C34CE42}">
      <dgm:prSet/>
      <dgm:spPr/>
      <dgm:t>
        <a:bodyPr/>
        <a:lstStyle/>
        <a:p>
          <a:endParaRPr lang="es-ES" sz="1000">
            <a:latin typeface="Arial" pitchFamily="34" charset="0"/>
            <a:cs typeface="Arial" pitchFamily="34" charset="0"/>
          </a:endParaRPr>
        </a:p>
      </dgm:t>
    </dgm:pt>
    <dgm:pt modelId="{ABEB45ED-5C4E-4984-84AD-90C0ACDFAA4F}">
      <dgm:prSet custT="1"/>
      <dgm:spPr/>
      <dgm:t>
        <a:bodyPr/>
        <a:lstStyle/>
        <a:p>
          <a:r>
            <a:rPr lang="es-ES" sz="10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1000"/>
        </a:p>
      </dgm:t>
    </dgm:pt>
    <dgm:pt modelId="{F12F34F6-D070-42C8-8A99-923664000148}" type="sibTrans" cxnId="{1D6BA943-FF8F-47E6-8A0A-846B048F0514}">
      <dgm:prSet/>
      <dgm:spPr/>
      <dgm:t>
        <a:bodyPr/>
        <a:lstStyle/>
        <a:p>
          <a:endParaRPr lang="es-ES" sz="10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3B9E8138-A013-4122-8E08-FF1D8EE03DDF}" type="presOf" srcId="{E10972A8-2130-4DF2-9586-0192D1E633EB}" destId="{2C73E0ED-031D-4BA6-B300-AB7AAE9ABE10}" srcOrd="0" destOrd="0" presId="urn:microsoft.com/office/officeart/2005/8/layout/vList5"/>
    <dgm:cxn modelId="{5F46463E-BB98-4CF3-AC09-4E8407541AAE}" type="presOf" srcId="{640F6350-8D1C-4949-8640-268550B289E8}" destId="{173DD0A6-FDC8-421F-9D81-939392B323A2}" srcOrd="0" destOrd="0" presId="urn:microsoft.com/office/officeart/2005/8/layout/vList5"/>
    <dgm:cxn modelId="{92B4181A-AE14-47BA-8445-9336F9F17E24}" type="presOf" srcId="{5C81CDAA-A043-4A6F-8116-6EC1B37F326A}" destId="{036A28D4-44BD-4EB7-A6C9-3CB02BB10A58}" srcOrd="0" destOrd="0" presId="urn:microsoft.com/office/officeart/2005/8/layout/vList5"/>
    <dgm:cxn modelId="{803098C2-26DD-480A-9C4D-8E0E384D6E1F}" type="presOf" srcId="{9C16EF9A-BB3F-4155-8EAC-CFB88B7FB705}" destId="{B9B679CA-3EAA-4529-A485-FDACFF403B76}"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D9E76278-931F-4F22-92E9-F5AEB210D213}" type="presOf" srcId="{ABEB45ED-5C4E-4984-84AD-90C0ACDFAA4F}" destId="{9553F992-FFD1-4A84-9FE6-C30B4C8A1690}" srcOrd="0" destOrd="1" presId="urn:microsoft.com/office/officeart/2005/8/layout/vList5"/>
    <dgm:cxn modelId="{7189FF6E-AF72-42FE-8CE4-F1FA732B3719}" type="presOf" srcId="{5F3CE698-83EC-4F46-A588-C2A27444A963}" destId="{855A7947-3FE3-4593-9B5B-25A83DDF0DE0}"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CB67D7FC-A6E8-4FD5-B04D-552E993139BC}" type="presOf" srcId="{CB31F788-5EAF-4029-B608-2DE9ACC8C65B}" destId="{9553F992-FFD1-4A84-9FE6-C30B4C8A169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682CCB68-9990-4385-9F63-C5F359BAB9A5}" type="presOf" srcId="{FC6A3C28-4DA2-44F2-90A8-D9B3F9E3CCC2}" destId="{F1BCD501-2DC2-49B5-B2E1-CC5252C1117E}" srcOrd="0" destOrd="0" presId="urn:microsoft.com/office/officeart/2005/8/layout/vList5"/>
    <dgm:cxn modelId="{07AD4306-CA7A-47F9-AFE9-CBCEFE01C41E}" type="presOf" srcId="{6A1B0731-4605-46AC-B5B5-96265937D531}" destId="{AF79752F-4DDD-44EB-8B2D-1B53B838B840}"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70D4C6B4-6764-4C9A-95BC-6B22F58CB4DC}" type="presOf" srcId="{6D3234EB-5E70-47CC-9D9C-C6F5A670C9BB}" destId="{E4FD1D0D-3F88-4026-8B59-9676C7D33E72}" srcOrd="0" destOrd="0" presId="urn:microsoft.com/office/officeart/2005/8/layout/vList5"/>
    <dgm:cxn modelId="{0D49F561-C70A-4AB2-A496-B0DD5BDC7C7B}" type="presParOf" srcId="{855A7947-3FE3-4593-9B5B-25A83DDF0DE0}" destId="{664B1A7B-B055-4200-93AE-7C607492048C}" srcOrd="0" destOrd="0" presId="urn:microsoft.com/office/officeart/2005/8/layout/vList5"/>
    <dgm:cxn modelId="{A31D1672-7E30-4B47-85AA-B1EDDF911937}" type="presParOf" srcId="{664B1A7B-B055-4200-93AE-7C607492048C}" destId="{036A28D4-44BD-4EB7-A6C9-3CB02BB10A58}" srcOrd="0" destOrd="0" presId="urn:microsoft.com/office/officeart/2005/8/layout/vList5"/>
    <dgm:cxn modelId="{27746F44-4136-463F-9FA9-2CC0B618B33A}" type="presParOf" srcId="{664B1A7B-B055-4200-93AE-7C607492048C}" destId="{E4FD1D0D-3F88-4026-8B59-9676C7D33E72}" srcOrd="1" destOrd="0" presId="urn:microsoft.com/office/officeart/2005/8/layout/vList5"/>
    <dgm:cxn modelId="{1F2EAD29-9744-462E-9C87-169B6A1AB68E}" type="presParOf" srcId="{855A7947-3FE3-4593-9B5B-25A83DDF0DE0}" destId="{AE9A78C4-B958-41B4-9829-5BEBF700FA0A}" srcOrd="1" destOrd="0" presId="urn:microsoft.com/office/officeart/2005/8/layout/vList5"/>
    <dgm:cxn modelId="{34F9D7D6-0487-4ABA-AA0C-031AFE18D176}" type="presParOf" srcId="{855A7947-3FE3-4593-9B5B-25A83DDF0DE0}" destId="{A437FBAA-8A62-4D1A-8086-B1D54AF76303}" srcOrd="2" destOrd="0" presId="urn:microsoft.com/office/officeart/2005/8/layout/vList5"/>
    <dgm:cxn modelId="{7DC4D4D5-DFB6-4826-83A8-EE4BB15DEA3F}" type="presParOf" srcId="{A437FBAA-8A62-4D1A-8086-B1D54AF76303}" destId="{AF79752F-4DDD-44EB-8B2D-1B53B838B840}" srcOrd="0" destOrd="0" presId="urn:microsoft.com/office/officeart/2005/8/layout/vList5"/>
    <dgm:cxn modelId="{60ECF0AE-AD95-4EEC-ACA2-FF55664D0E7D}" type="presParOf" srcId="{A437FBAA-8A62-4D1A-8086-B1D54AF76303}" destId="{2C73E0ED-031D-4BA6-B300-AB7AAE9ABE10}" srcOrd="1" destOrd="0" presId="urn:microsoft.com/office/officeart/2005/8/layout/vList5"/>
    <dgm:cxn modelId="{3AF54DCB-519B-4E19-9974-A3C7381DB603}" type="presParOf" srcId="{855A7947-3FE3-4593-9B5B-25A83DDF0DE0}" destId="{80F9C0DF-82F8-41C3-ACEA-77E703079C6B}" srcOrd="3" destOrd="0" presId="urn:microsoft.com/office/officeart/2005/8/layout/vList5"/>
    <dgm:cxn modelId="{5DEF4436-DAC6-426F-B300-F8D7E9538B1E}" type="presParOf" srcId="{855A7947-3FE3-4593-9B5B-25A83DDF0DE0}" destId="{812CB7ED-78D0-4AAF-A694-174F3A354C15}" srcOrd="4" destOrd="0" presId="urn:microsoft.com/office/officeart/2005/8/layout/vList5"/>
    <dgm:cxn modelId="{1B69296F-EB91-4F36-B8B8-81D9E9057D9C}" type="presParOf" srcId="{812CB7ED-78D0-4AAF-A694-174F3A354C15}" destId="{173DD0A6-FDC8-421F-9D81-939392B323A2}" srcOrd="0" destOrd="0" presId="urn:microsoft.com/office/officeart/2005/8/layout/vList5"/>
    <dgm:cxn modelId="{2A445BB7-52BC-4B00-AA58-8617F28940E4}" type="presParOf" srcId="{812CB7ED-78D0-4AAF-A694-174F3A354C15}" destId="{B9B679CA-3EAA-4529-A485-FDACFF403B76}" srcOrd="1" destOrd="0" presId="urn:microsoft.com/office/officeart/2005/8/layout/vList5"/>
    <dgm:cxn modelId="{47699A90-C89C-4E2F-A759-3CEB13ABF54E}" type="presParOf" srcId="{855A7947-3FE3-4593-9B5B-25A83DDF0DE0}" destId="{9368C20E-C076-406B-B1E6-1A98DDD517D1}" srcOrd="5" destOrd="0" presId="urn:microsoft.com/office/officeart/2005/8/layout/vList5"/>
    <dgm:cxn modelId="{529BDFF7-573E-454D-B2E0-D3C379FB379F}" type="presParOf" srcId="{855A7947-3FE3-4593-9B5B-25A83DDF0DE0}" destId="{E6FB44D2-E69C-4F10-B152-503965941D26}" srcOrd="6" destOrd="0" presId="urn:microsoft.com/office/officeart/2005/8/layout/vList5"/>
    <dgm:cxn modelId="{D374E9D8-4F95-4BDD-8A5E-29C47EC64385}" type="presParOf" srcId="{E6FB44D2-E69C-4F10-B152-503965941D26}" destId="{F1BCD501-2DC2-49B5-B2E1-CC5252C1117E}" srcOrd="0" destOrd="0" presId="urn:microsoft.com/office/officeart/2005/8/layout/vList5"/>
    <dgm:cxn modelId="{78CF4D9E-747F-4532-ABD2-A6D83FC0AB06}"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El indicador de relación costo Prestador de Servicios Profesionales/gasto total indica el porcentaje que representa el gasto de Prestadores de Servicios Profesionales con relación al gasto total.</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(Gasto ejercido en Prestadores de Servicios Profesionales / Presupuesto ejercido) * 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Anual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557" custLinFactNeighborY="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B56DE605-4DF0-47B3-A872-9814F157CB6E}" type="presOf" srcId="{640F6350-8D1C-4949-8640-268550B289E8}" destId="{173DD0A6-FDC8-421F-9D81-939392B323A2}" srcOrd="0" destOrd="0" presId="urn:microsoft.com/office/officeart/2005/8/layout/vList5"/>
    <dgm:cxn modelId="{EFB1A2EA-D4AA-47C6-8AE7-0C19F93ECC0A}" type="presOf" srcId="{FC6A3C28-4DA2-44F2-90A8-D9B3F9E3CCC2}" destId="{F1BCD501-2DC2-49B5-B2E1-CC5252C1117E}"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3E9AF541-4918-4A24-B887-BBBC770AF22D}" type="presOf" srcId="{6D3234EB-5E70-47CC-9D9C-C6F5A670C9BB}" destId="{E4FD1D0D-3F88-4026-8B59-9676C7D33E72}" srcOrd="0" destOrd="0" presId="urn:microsoft.com/office/officeart/2005/8/layout/vList5"/>
    <dgm:cxn modelId="{1D6BA943-FF8F-47E6-8A0A-846B048F0514}" srcId="{FC6A3C28-4DA2-44F2-90A8-D9B3F9E3CCC2}" destId="{ABEB45ED-5C4E-4984-84AD-90C0ACDFAA4F}" srcOrd="0" destOrd="0" parTransId="{489BF7A4-6A68-4212-979B-59F3AD00C94E}" sibTransId="{F12F34F6-D070-42C8-8A99-923664000148}"/>
    <dgm:cxn modelId="{D44D312F-5A1F-4371-91B1-AAE5D0470B28}" type="presOf" srcId="{6A1B0731-4605-46AC-B5B5-96265937D531}" destId="{AF79752F-4DDD-44EB-8B2D-1B53B838B840}" srcOrd="0" destOrd="0" presId="urn:microsoft.com/office/officeart/2005/8/layout/vList5"/>
    <dgm:cxn modelId="{386700A7-72C6-4B5B-A1B8-0894B2D1F7D2}" type="presOf" srcId="{9C16EF9A-BB3F-4155-8EAC-CFB88B7FB705}" destId="{B9B679CA-3EAA-4529-A485-FDACFF403B76}"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9710214C-8C46-4BB3-B6E0-5B6A8C34CE42}" srcId="{5F3CE698-83EC-4F46-A588-C2A27444A963}" destId="{FC6A3C28-4DA2-44F2-90A8-D9B3F9E3CCC2}" srcOrd="3" destOrd="0" parTransId="{27958A34-D796-4723-8874-0BD5D99D1E53}" sibTransId="{25AE9813-548D-4BC7-A1B7-63382A035D79}"/>
    <dgm:cxn modelId="{800209EF-E0C2-40A7-A8E6-02AE9A771205}" srcId="{5F3CE698-83EC-4F46-A588-C2A27444A963}" destId="{5C81CDAA-A043-4A6F-8116-6EC1B37F326A}" srcOrd="0" destOrd="0" parTransId="{D3223C2F-F228-48C4-AE69-E04DDA0BB701}" sibTransId="{45C8F39F-EBD2-47CC-8B23-0223F55EA196}"/>
    <dgm:cxn modelId="{F0583361-A3E2-4D95-BF4B-1CECE6E026BC}" srcId="{6A1B0731-4605-46AC-B5B5-96265937D531}" destId="{E10972A8-2130-4DF2-9586-0192D1E633EB}" srcOrd="0" destOrd="0" parTransId="{C19B9F70-9D87-4667-828B-A5323455F644}" sibTransId="{BBFDC9D9-0808-4E9E-9877-C98CEDF61CB6}"/>
    <dgm:cxn modelId="{186FFC60-DFAF-497B-90D2-0BE787A39AF8}" type="presOf" srcId="{5C81CDAA-A043-4A6F-8116-6EC1B37F326A}" destId="{036A28D4-44BD-4EB7-A6C9-3CB02BB10A58}"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0CD5834C-6E66-46CD-B8B2-7F6F221B1C3D}" type="presOf" srcId="{ABEB45ED-5C4E-4984-84AD-90C0ACDFAA4F}" destId="{9553F992-FFD1-4A84-9FE6-C30B4C8A169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F20427CD-1CEC-4E95-BA39-AAD080553764}" type="presOf" srcId="{E10972A8-2130-4DF2-9586-0192D1E633EB}" destId="{2C73E0ED-031D-4BA6-B300-AB7AAE9ABE10}" srcOrd="0" destOrd="0" presId="urn:microsoft.com/office/officeart/2005/8/layout/vList5"/>
    <dgm:cxn modelId="{D090ED3B-48B7-4CC0-8097-FF4DE359DCB4}" type="presOf" srcId="{5F3CE698-83EC-4F46-A588-C2A27444A963}" destId="{855A7947-3FE3-4593-9B5B-25A83DDF0DE0}" srcOrd="0" destOrd="0" presId="urn:microsoft.com/office/officeart/2005/8/layout/vList5"/>
    <dgm:cxn modelId="{D0045A95-98F7-4FD1-91C1-144DD38786D5}" type="presParOf" srcId="{855A7947-3FE3-4593-9B5B-25A83DDF0DE0}" destId="{664B1A7B-B055-4200-93AE-7C607492048C}" srcOrd="0" destOrd="0" presId="urn:microsoft.com/office/officeart/2005/8/layout/vList5"/>
    <dgm:cxn modelId="{D75ABAA2-FD04-4615-9014-ABE1C10F1AD0}" type="presParOf" srcId="{664B1A7B-B055-4200-93AE-7C607492048C}" destId="{036A28D4-44BD-4EB7-A6C9-3CB02BB10A58}" srcOrd="0" destOrd="0" presId="urn:microsoft.com/office/officeart/2005/8/layout/vList5"/>
    <dgm:cxn modelId="{3E965E44-687C-4E39-87DB-04154D710C20}" type="presParOf" srcId="{664B1A7B-B055-4200-93AE-7C607492048C}" destId="{E4FD1D0D-3F88-4026-8B59-9676C7D33E72}" srcOrd="1" destOrd="0" presId="urn:microsoft.com/office/officeart/2005/8/layout/vList5"/>
    <dgm:cxn modelId="{2D5869FE-7466-4941-A996-5951A0EF09C1}" type="presParOf" srcId="{855A7947-3FE3-4593-9B5B-25A83DDF0DE0}" destId="{AE9A78C4-B958-41B4-9829-5BEBF700FA0A}" srcOrd="1" destOrd="0" presId="urn:microsoft.com/office/officeart/2005/8/layout/vList5"/>
    <dgm:cxn modelId="{7476E9E0-BF85-42B5-A3F7-E20E6E4263E0}" type="presParOf" srcId="{855A7947-3FE3-4593-9B5B-25A83DDF0DE0}" destId="{A437FBAA-8A62-4D1A-8086-B1D54AF76303}" srcOrd="2" destOrd="0" presId="urn:microsoft.com/office/officeart/2005/8/layout/vList5"/>
    <dgm:cxn modelId="{77170761-A5A1-4F40-99E6-2633CD822B89}" type="presParOf" srcId="{A437FBAA-8A62-4D1A-8086-B1D54AF76303}" destId="{AF79752F-4DDD-44EB-8B2D-1B53B838B840}" srcOrd="0" destOrd="0" presId="urn:microsoft.com/office/officeart/2005/8/layout/vList5"/>
    <dgm:cxn modelId="{F4A6C0FA-DC48-48DC-BC1A-66B2FE5DB9F2}" type="presParOf" srcId="{A437FBAA-8A62-4D1A-8086-B1D54AF76303}" destId="{2C73E0ED-031D-4BA6-B300-AB7AAE9ABE10}" srcOrd="1" destOrd="0" presId="urn:microsoft.com/office/officeart/2005/8/layout/vList5"/>
    <dgm:cxn modelId="{BE08E04D-EC1A-4267-BF54-423947F41FC6}" type="presParOf" srcId="{855A7947-3FE3-4593-9B5B-25A83DDF0DE0}" destId="{80F9C0DF-82F8-41C3-ACEA-77E703079C6B}" srcOrd="3" destOrd="0" presId="urn:microsoft.com/office/officeart/2005/8/layout/vList5"/>
    <dgm:cxn modelId="{27AC7430-440F-4277-A2B0-CFF0F56F6AFA}" type="presParOf" srcId="{855A7947-3FE3-4593-9B5B-25A83DDF0DE0}" destId="{812CB7ED-78D0-4AAF-A694-174F3A354C15}" srcOrd="4" destOrd="0" presId="urn:microsoft.com/office/officeart/2005/8/layout/vList5"/>
    <dgm:cxn modelId="{59936B8F-40D7-418C-9773-4EF9C139E7C4}" type="presParOf" srcId="{812CB7ED-78D0-4AAF-A694-174F3A354C15}" destId="{173DD0A6-FDC8-421F-9D81-939392B323A2}" srcOrd="0" destOrd="0" presId="urn:microsoft.com/office/officeart/2005/8/layout/vList5"/>
    <dgm:cxn modelId="{D101F79A-D832-43D6-B82B-108D37704505}" type="presParOf" srcId="{812CB7ED-78D0-4AAF-A694-174F3A354C15}" destId="{B9B679CA-3EAA-4529-A485-FDACFF403B76}" srcOrd="1" destOrd="0" presId="urn:microsoft.com/office/officeart/2005/8/layout/vList5"/>
    <dgm:cxn modelId="{86B0EBBC-3E97-470F-843F-0C4A7A759649}" type="presParOf" srcId="{855A7947-3FE3-4593-9B5B-25A83DDF0DE0}" destId="{9368C20E-C076-406B-B1E6-1A98DDD517D1}" srcOrd="5" destOrd="0" presId="urn:microsoft.com/office/officeart/2005/8/layout/vList5"/>
    <dgm:cxn modelId="{91F7E962-9D3C-48AC-B9E7-36A52FBC4AFC}" type="presParOf" srcId="{855A7947-3FE3-4593-9B5B-25A83DDF0DE0}" destId="{E6FB44D2-E69C-4F10-B152-503965941D26}" srcOrd="6" destOrd="0" presId="urn:microsoft.com/office/officeart/2005/8/layout/vList5"/>
    <dgm:cxn modelId="{4CCDDEDC-3172-4C9F-A1A7-ACB41F4B6291}" type="presParOf" srcId="{E6FB44D2-E69C-4F10-B152-503965941D26}" destId="{F1BCD501-2DC2-49B5-B2E1-CC5252C1117E}" srcOrd="0" destOrd="0" presId="urn:microsoft.com/office/officeart/2005/8/layout/vList5"/>
    <dgm:cxn modelId="{BDF15214-3342-42A5-A3A5-422AEE466F14}"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El índice de evolución del presupuesto reprogramado total indica el porcentaje de cumplimiento del presupuesto reprogramado total.</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(Presupuesto ejercido (total)/Presupuesto reprogramado (total))*100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689C3DA3-FBB8-4E71-8F81-05CFE7660EED}" srcId="{5C81CDAA-A043-4A6F-8116-6EC1B37F326A}" destId="{6D3234EB-5E70-47CC-9D9C-C6F5A670C9BB}" srcOrd="0" destOrd="0" parTransId="{E73B382B-41F9-4D1F-9E41-151CA1595F92}" sibTransId="{92AD354E-891F-4539-ABA8-C6FFDA83F735}"/>
    <dgm:cxn modelId="{849AE0FB-BA70-4174-94F2-F63B89955409}" type="presOf" srcId="{5F3CE698-83EC-4F46-A588-C2A27444A963}" destId="{855A7947-3FE3-4593-9B5B-25A83DDF0DE0}" srcOrd="0" destOrd="0" presId="urn:microsoft.com/office/officeart/2005/8/layout/vList5"/>
    <dgm:cxn modelId="{A4C74614-23D6-4F83-A1F6-55DBBAC00A5E}" type="presOf" srcId="{9C16EF9A-BB3F-4155-8EAC-CFB88B7FB705}" destId="{B9B679CA-3EAA-4529-A485-FDACFF403B76}" srcOrd="0" destOrd="0" presId="urn:microsoft.com/office/officeart/2005/8/layout/vList5"/>
    <dgm:cxn modelId="{E66222C0-D48E-46ED-919C-87C0ACF68D46}" type="presOf" srcId="{ABEB45ED-5C4E-4984-84AD-90C0ACDFAA4F}" destId="{9553F992-FFD1-4A84-9FE6-C30B4C8A1690}" srcOrd="0" destOrd="1"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3A4D1B9B-7089-4D56-8386-D15A5E255E04}" type="presOf" srcId="{CB31F788-5EAF-4029-B608-2DE9ACC8C65B}" destId="{9553F992-FFD1-4A84-9FE6-C30B4C8A169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DCC7C25F-9247-4154-BC32-B239FA7CBD18}" type="presOf" srcId="{640F6350-8D1C-4949-8640-268550B289E8}" destId="{173DD0A6-FDC8-421F-9D81-939392B323A2}" srcOrd="0" destOrd="0" presId="urn:microsoft.com/office/officeart/2005/8/layout/vList5"/>
    <dgm:cxn modelId="{39FA040E-CF7F-4DC1-8EDF-262FA17D0992}" type="presOf" srcId="{5C81CDAA-A043-4A6F-8116-6EC1B37F326A}" destId="{036A28D4-44BD-4EB7-A6C9-3CB02BB10A58}"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61BCB21E-2C7D-411B-9FA3-BBB84832D04D}" type="presOf" srcId="{FC6A3C28-4DA2-44F2-90A8-D9B3F9E3CCC2}" destId="{F1BCD501-2DC2-49B5-B2E1-CC5252C1117E}" srcOrd="0" destOrd="0" presId="urn:microsoft.com/office/officeart/2005/8/layout/vList5"/>
    <dgm:cxn modelId="{61CB1B0C-C7BA-4A52-A3AF-19308EACD4D0}" type="presOf" srcId="{6D3234EB-5E70-47CC-9D9C-C6F5A670C9BB}" destId="{E4FD1D0D-3F88-4026-8B59-9676C7D33E72}" srcOrd="0" destOrd="0" presId="urn:microsoft.com/office/officeart/2005/8/layout/vList5"/>
    <dgm:cxn modelId="{C165F5CF-C3F7-4BDD-9E23-6B0F8247C3F4}" type="presOf" srcId="{E10972A8-2130-4DF2-9586-0192D1E633EB}" destId="{2C73E0ED-031D-4BA6-B300-AB7AAE9ABE10}" srcOrd="0" destOrd="0" presId="urn:microsoft.com/office/officeart/2005/8/layout/vList5"/>
    <dgm:cxn modelId="{DF4595D4-EF44-40DF-BDCC-159CF729C421}" type="presOf" srcId="{6A1B0731-4605-46AC-B5B5-96265937D531}" destId="{AF79752F-4DDD-44EB-8B2D-1B53B838B840}" srcOrd="0" destOrd="0" presId="urn:microsoft.com/office/officeart/2005/8/layout/vList5"/>
    <dgm:cxn modelId="{ECA416A6-1CDF-4442-B927-3B040B09E544}" type="presParOf" srcId="{855A7947-3FE3-4593-9B5B-25A83DDF0DE0}" destId="{664B1A7B-B055-4200-93AE-7C607492048C}" srcOrd="0" destOrd="0" presId="urn:microsoft.com/office/officeart/2005/8/layout/vList5"/>
    <dgm:cxn modelId="{8845C42D-B446-4499-85A3-797FCE6DE3D2}" type="presParOf" srcId="{664B1A7B-B055-4200-93AE-7C607492048C}" destId="{036A28D4-44BD-4EB7-A6C9-3CB02BB10A58}" srcOrd="0" destOrd="0" presId="urn:microsoft.com/office/officeart/2005/8/layout/vList5"/>
    <dgm:cxn modelId="{0434F525-9597-4B4A-BB9A-E6885B7DB0F0}" type="presParOf" srcId="{664B1A7B-B055-4200-93AE-7C607492048C}" destId="{E4FD1D0D-3F88-4026-8B59-9676C7D33E72}" srcOrd="1" destOrd="0" presId="urn:microsoft.com/office/officeart/2005/8/layout/vList5"/>
    <dgm:cxn modelId="{A5A94DDE-952C-4D5F-A689-68AD6D5B7D33}" type="presParOf" srcId="{855A7947-3FE3-4593-9B5B-25A83DDF0DE0}" destId="{AE9A78C4-B958-41B4-9829-5BEBF700FA0A}" srcOrd="1" destOrd="0" presId="urn:microsoft.com/office/officeart/2005/8/layout/vList5"/>
    <dgm:cxn modelId="{0854FFC7-5A14-4E42-A388-AEAA42D5C58B}" type="presParOf" srcId="{855A7947-3FE3-4593-9B5B-25A83DDF0DE0}" destId="{A437FBAA-8A62-4D1A-8086-B1D54AF76303}" srcOrd="2" destOrd="0" presId="urn:microsoft.com/office/officeart/2005/8/layout/vList5"/>
    <dgm:cxn modelId="{EA9FD0B6-BB36-477A-9406-1E08DBE52EFD}" type="presParOf" srcId="{A437FBAA-8A62-4D1A-8086-B1D54AF76303}" destId="{AF79752F-4DDD-44EB-8B2D-1B53B838B840}" srcOrd="0" destOrd="0" presId="urn:microsoft.com/office/officeart/2005/8/layout/vList5"/>
    <dgm:cxn modelId="{8B08F77A-191B-4CC8-AD8D-208C77799E91}" type="presParOf" srcId="{A437FBAA-8A62-4D1A-8086-B1D54AF76303}" destId="{2C73E0ED-031D-4BA6-B300-AB7AAE9ABE10}" srcOrd="1" destOrd="0" presId="urn:microsoft.com/office/officeart/2005/8/layout/vList5"/>
    <dgm:cxn modelId="{9A0AE009-CB6A-4715-9573-1EC615CE3368}" type="presParOf" srcId="{855A7947-3FE3-4593-9B5B-25A83DDF0DE0}" destId="{80F9C0DF-82F8-41C3-ACEA-77E703079C6B}" srcOrd="3" destOrd="0" presId="urn:microsoft.com/office/officeart/2005/8/layout/vList5"/>
    <dgm:cxn modelId="{28E79173-CAEF-4F39-B01E-7B1A37781584}" type="presParOf" srcId="{855A7947-3FE3-4593-9B5B-25A83DDF0DE0}" destId="{812CB7ED-78D0-4AAF-A694-174F3A354C15}" srcOrd="4" destOrd="0" presId="urn:microsoft.com/office/officeart/2005/8/layout/vList5"/>
    <dgm:cxn modelId="{FDC5EEA1-DF05-4CB5-849C-1066371AB086}" type="presParOf" srcId="{812CB7ED-78D0-4AAF-A694-174F3A354C15}" destId="{173DD0A6-FDC8-421F-9D81-939392B323A2}" srcOrd="0" destOrd="0" presId="urn:microsoft.com/office/officeart/2005/8/layout/vList5"/>
    <dgm:cxn modelId="{4AAFBFD9-C480-43CB-A9B2-421FA861848C}" type="presParOf" srcId="{812CB7ED-78D0-4AAF-A694-174F3A354C15}" destId="{B9B679CA-3EAA-4529-A485-FDACFF403B76}" srcOrd="1" destOrd="0" presId="urn:microsoft.com/office/officeart/2005/8/layout/vList5"/>
    <dgm:cxn modelId="{73D23DFC-4476-43B2-A477-1F17A3E0E81F}" type="presParOf" srcId="{855A7947-3FE3-4593-9B5B-25A83DDF0DE0}" destId="{9368C20E-C076-406B-B1E6-1A98DDD517D1}" srcOrd="5" destOrd="0" presId="urn:microsoft.com/office/officeart/2005/8/layout/vList5"/>
    <dgm:cxn modelId="{817D2315-C5CC-49E0-998B-FCD2A1B70A3A}" type="presParOf" srcId="{855A7947-3FE3-4593-9B5B-25A83DDF0DE0}" destId="{E6FB44D2-E69C-4F10-B152-503965941D26}" srcOrd="6" destOrd="0" presId="urn:microsoft.com/office/officeart/2005/8/layout/vList5"/>
    <dgm:cxn modelId="{A25F4258-85CF-4B2D-84F9-7EBE08C7AFBE}" type="presParOf" srcId="{E6FB44D2-E69C-4F10-B152-503965941D26}" destId="{F1BCD501-2DC2-49B5-B2E1-CC5252C1117E}" srcOrd="0" destOrd="0" presId="urn:microsoft.com/office/officeart/2005/8/layout/vList5"/>
    <dgm:cxn modelId="{F4901E73-3B4F-4019-839F-CD2CDDD40AE4}"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La evolución del presupuesto reprogramado de recursos fiscales mide el cumplimiento del presupuesto ejercido de  recursos fiscales.</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(Presupuesto ejercido (Recursos fiscales)/Presupuesto reprogramado (Recursos </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F76150DB-6A85-4866-8C06-2969A1BD3D81}">
      <dgm:prSet custT="1"/>
      <dgm:spPr/>
      <dgm:t>
        <a:bodyPr/>
        <a:lstStyle/>
        <a:p>
          <a:pPr rtl="0"/>
          <a:r>
            <a:rPr lang="es-ES" sz="800" b="0" i="0" strike="noStrike">
              <a:solidFill>
                <a:srgbClr val="000000"/>
              </a:solidFill>
              <a:latin typeface="Arial"/>
              <a:cs typeface="Arial"/>
            </a:rPr>
            <a:t>fiscales))*100.</a:t>
          </a:r>
        </a:p>
      </dgm:t>
    </dgm:pt>
    <dgm:pt modelId="{C303499E-6663-41A2-B86C-26C6ADBB46DF}" type="parTrans" cxnId="{24342B67-26A2-4A76-88B8-77D8E6383E3D}">
      <dgm:prSet/>
      <dgm:spPr/>
      <dgm:t>
        <a:bodyPr/>
        <a:lstStyle/>
        <a:p>
          <a:endParaRPr lang="es-MX"/>
        </a:p>
      </dgm:t>
    </dgm:pt>
    <dgm:pt modelId="{E4CAB3B5-E69D-4437-87D4-FB9B543A37A5}" type="sibTrans" cxnId="{24342B67-26A2-4A76-88B8-77D8E6383E3D}">
      <dgm:prSet/>
      <dgm:spPr/>
      <dgm:t>
        <a:bodyPr/>
        <a:lstStyle/>
        <a:p>
          <a:endParaRPr lang="es-MX"/>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25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392B4997-BFF2-4C74-830A-B633C8F06A5A}" srcId="{640F6350-8D1C-4949-8640-268550B289E8}" destId="{9C16EF9A-BB3F-4155-8EAC-CFB88B7FB705}" srcOrd="0" destOrd="0" parTransId="{8497E554-8F18-41BE-B2B1-1237FAF39328}" sibTransId="{6C297D94-2E07-4106-90B7-03D1B16CF962}"/>
    <dgm:cxn modelId="{1D6BA943-FF8F-47E6-8A0A-846B048F0514}" srcId="{FC6A3C28-4DA2-44F2-90A8-D9B3F9E3CCC2}" destId="{ABEB45ED-5C4E-4984-84AD-90C0ACDFAA4F}" srcOrd="1" destOrd="0" parTransId="{489BF7A4-6A68-4212-979B-59F3AD00C94E}" sibTransId="{F12F34F6-D070-42C8-8A99-923664000148}"/>
    <dgm:cxn modelId="{B03A86A8-6F90-42AA-A438-65E3A41898A1}" type="presOf" srcId="{E10972A8-2130-4DF2-9586-0192D1E633EB}" destId="{2C73E0ED-031D-4BA6-B300-AB7AAE9ABE10}"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F68C2BE4-DC4C-4AD9-B8DB-469D75E54FDD}" type="presOf" srcId="{F76150DB-6A85-4866-8C06-2969A1BD3D81}" destId="{2C73E0ED-031D-4BA6-B300-AB7AAE9ABE10}" srcOrd="0" destOrd="1" presId="urn:microsoft.com/office/officeart/2005/8/layout/vList5"/>
    <dgm:cxn modelId="{91841091-30F8-47C4-AF3E-65A9D6DA38F7}" type="presOf" srcId="{6A1B0731-4605-46AC-B5B5-96265937D531}" destId="{AF79752F-4DDD-44EB-8B2D-1B53B838B840}"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A0A3D11A-AF03-4BB6-8A20-81ECCAC430C0}" type="presOf" srcId="{ABEB45ED-5C4E-4984-84AD-90C0ACDFAA4F}" destId="{9553F992-FFD1-4A84-9FE6-C30B4C8A1690}" srcOrd="0" destOrd="1" presId="urn:microsoft.com/office/officeart/2005/8/layout/vList5"/>
    <dgm:cxn modelId="{2F454995-2EF2-4AC2-B4E5-F0E3B3326963}" type="presOf" srcId="{9C16EF9A-BB3F-4155-8EAC-CFB88B7FB705}" destId="{B9B679CA-3EAA-4529-A485-FDACFF403B76}" srcOrd="0" destOrd="0" presId="urn:microsoft.com/office/officeart/2005/8/layout/vList5"/>
    <dgm:cxn modelId="{800209EF-E0C2-40A7-A8E6-02AE9A771205}" srcId="{5F3CE698-83EC-4F46-A588-C2A27444A963}" destId="{5C81CDAA-A043-4A6F-8116-6EC1B37F326A}" srcOrd="0" destOrd="0" parTransId="{D3223C2F-F228-48C4-AE69-E04DDA0BB701}" sibTransId="{45C8F39F-EBD2-47CC-8B23-0223F55EA196}"/>
    <dgm:cxn modelId="{F2ADC222-2C0B-45EA-AD5C-DF61D17F8BAD}" srcId="{FC6A3C28-4DA2-44F2-90A8-D9B3F9E3CCC2}" destId="{CB31F788-5EAF-4029-B608-2DE9ACC8C65B}" srcOrd="0" destOrd="0" parTransId="{DA989D93-3607-4B31-B651-FAE0CE8DF94C}" sibTransId="{2180A4AE-CDD6-4225-815E-1C89896BE0B9}"/>
    <dgm:cxn modelId="{47179F31-5F7C-4AE2-B017-8B753B9B7CBD}" type="presOf" srcId="{CB31F788-5EAF-4029-B608-2DE9ACC8C65B}" destId="{9553F992-FFD1-4A84-9FE6-C30B4C8A1690}"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93232AA8-32DC-4739-9CCB-8FE447D8182D}" type="presOf" srcId="{640F6350-8D1C-4949-8640-268550B289E8}" destId="{173DD0A6-FDC8-421F-9D81-939392B323A2}" srcOrd="0" destOrd="0" presId="urn:microsoft.com/office/officeart/2005/8/layout/vList5"/>
    <dgm:cxn modelId="{F92304F9-502B-4FA0-B45F-5813EC3D7FDA}" type="presOf" srcId="{6D3234EB-5E70-47CC-9D9C-C6F5A670C9BB}" destId="{E4FD1D0D-3F88-4026-8B59-9676C7D33E72}" srcOrd="0" destOrd="0" presId="urn:microsoft.com/office/officeart/2005/8/layout/vList5"/>
    <dgm:cxn modelId="{B80ECA7E-5DC4-4E46-BF16-4A976CBECE97}" type="presOf" srcId="{FC6A3C28-4DA2-44F2-90A8-D9B3F9E3CCC2}" destId="{F1BCD501-2DC2-49B5-B2E1-CC5252C1117E}"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4497CBF8-51B2-46F3-BB1D-93BBA4297716}" srcId="{5F3CE698-83EC-4F46-A588-C2A27444A963}" destId="{6A1B0731-4605-46AC-B5B5-96265937D531}" srcOrd="1" destOrd="0" parTransId="{0E41CDA5-80AA-4FC9-B188-50285C28FAA2}" sibTransId="{94D1116D-750D-412B-B14F-E521CAE3633C}"/>
    <dgm:cxn modelId="{B883E8C7-944A-4655-9EF4-B7FAEFE82C8E}" type="presOf" srcId="{5F3CE698-83EC-4F46-A588-C2A27444A963}" destId="{855A7947-3FE3-4593-9B5B-25A83DDF0DE0}" srcOrd="0" destOrd="0" presId="urn:microsoft.com/office/officeart/2005/8/layout/vList5"/>
    <dgm:cxn modelId="{875687DC-0A19-4E29-972D-8B7877991996}" type="presOf" srcId="{5C81CDAA-A043-4A6F-8116-6EC1B37F326A}" destId="{036A28D4-44BD-4EB7-A6C9-3CB02BB10A58}" srcOrd="0" destOrd="0" presId="urn:microsoft.com/office/officeart/2005/8/layout/vList5"/>
    <dgm:cxn modelId="{24342B67-26A2-4A76-88B8-77D8E6383E3D}" srcId="{6A1B0731-4605-46AC-B5B5-96265937D531}" destId="{F76150DB-6A85-4866-8C06-2969A1BD3D81}" srcOrd="1" destOrd="0" parTransId="{C303499E-6663-41A2-B86C-26C6ADBB46DF}" sibTransId="{E4CAB3B5-E69D-4437-87D4-FB9B543A37A5}"/>
    <dgm:cxn modelId="{D0E83CA5-3CBA-408B-B9AE-FAE33D04E2A1}" type="presParOf" srcId="{855A7947-3FE3-4593-9B5B-25A83DDF0DE0}" destId="{664B1A7B-B055-4200-93AE-7C607492048C}" srcOrd="0" destOrd="0" presId="urn:microsoft.com/office/officeart/2005/8/layout/vList5"/>
    <dgm:cxn modelId="{F301E36E-48A5-4D2F-82CC-E274E6F1F0A6}" type="presParOf" srcId="{664B1A7B-B055-4200-93AE-7C607492048C}" destId="{036A28D4-44BD-4EB7-A6C9-3CB02BB10A58}" srcOrd="0" destOrd="0" presId="urn:microsoft.com/office/officeart/2005/8/layout/vList5"/>
    <dgm:cxn modelId="{7E9C0ECA-0C08-4077-8B0E-6A34B2954EB4}" type="presParOf" srcId="{664B1A7B-B055-4200-93AE-7C607492048C}" destId="{E4FD1D0D-3F88-4026-8B59-9676C7D33E72}" srcOrd="1" destOrd="0" presId="urn:microsoft.com/office/officeart/2005/8/layout/vList5"/>
    <dgm:cxn modelId="{9167DB97-723A-43D0-A4B7-6BACB90FB144}" type="presParOf" srcId="{855A7947-3FE3-4593-9B5B-25A83DDF0DE0}" destId="{AE9A78C4-B958-41B4-9829-5BEBF700FA0A}" srcOrd="1" destOrd="0" presId="urn:microsoft.com/office/officeart/2005/8/layout/vList5"/>
    <dgm:cxn modelId="{467C354A-A875-40A1-9571-E1C4AAAAC6C0}" type="presParOf" srcId="{855A7947-3FE3-4593-9B5B-25A83DDF0DE0}" destId="{A437FBAA-8A62-4D1A-8086-B1D54AF76303}" srcOrd="2" destOrd="0" presId="urn:microsoft.com/office/officeart/2005/8/layout/vList5"/>
    <dgm:cxn modelId="{70C67115-408F-44F3-845D-D0B7EE3E42D8}" type="presParOf" srcId="{A437FBAA-8A62-4D1A-8086-B1D54AF76303}" destId="{AF79752F-4DDD-44EB-8B2D-1B53B838B840}" srcOrd="0" destOrd="0" presId="urn:microsoft.com/office/officeart/2005/8/layout/vList5"/>
    <dgm:cxn modelId="{FE1249C3-9425-4838-AFBD-43FDB3AEFCE8}" type="presParOf" srcId="{A437FBAA-8A62-4D1A-8086-B1D54AF76303}" destId="{2C73E0ED-031D-4BA6-B300-AB7AAE9ABE10}" srcOrd="1" destOrd="0" presId="urn:microsoft.com/office/officeart/2005/8/layout/vList5"/>
    <dgm:cxn modelId="{F0AD6389-B37B-4912-AE2D-8ADAB6AFA3FB}" type="presParOf" srcId="{855A7947-3FE3-4593-9B5B-25A83DDF0DE0}" destId="{80F9C0DF-82F8-41C3-ACEA-77E703079C6B}" srcOrd="3" destOrd="0" presId="urn:microsoft.com/office/officeart/2005/8/layout/vList5"/>
    <dgm:cxn modelId="{793245FE-4F95-47AA-BBC6-04AE3B4E43C6}" type="presParOf" srcId="{855A7947-3FE3-4593-9B5B-25A83DDF0DE0}" destId="{812CB7ED-78D0-4AAF-A694-174F3A354C15}" srcOrd="4" destOrd="0" presId="urn:microsoft.com/office/officeart/2005/8/layout/vList5"/>
    <dgm:cxn modelId="{9E2AC097-FB30-4A12-8012-CC2DE9889B10}" type="presParOf" srcId="{812CB7ED-78D0-4AAF-A694-174F3A354C15}" destId="{173DD0A6-FDC8-421F-9D81-939392B323A2}" srcOrd="0" destOrd="0" presId="urn:microsoft.com/office/officeart/2005/8/layout/vList5"/>
    <dgm:cxn modelId="{4BE8A1F4-6D70-4765-BFE8-D1E2711D8375}" type="presParOf" srcId="{812CB7ED-78D0-4AAF-A694-174F3A354C15}" destId="{B9B679CA-3EAA-4529-A485-FDACFF403B76}" srcOrd="1" destOrd="0" presId="urn:microsoft.com/office/officeart/2005/8/layout/vList5"/>
    <dgm:cxn modelId="{65701682-CAA1-45BF-BC76-3F4AAF70A5DC}" type="presParOf" srcId="{855A7947-3FE3-4593-9B5B-25A83DDF0DE0}" destId="{9368C20E-C076-406B-B1E6-1A98DDD517D1}" srcOrd="5" destOrd="0" presId="urn:microsoft.com/office/officeart/2005/8/layout/vList5"/>
    <dgm:cxn modelId="{EA7366C9-0736-409F-AADC-DF39B08AFB8E}" type="presParOf" srcId="{855A7947-3FE3-4593-9B5B-25A83DDF0DE0}" destId="{E6FB44D2-E69C-4F10-B152-503965941D26}" srcOrd="6" destOrd="0" presId="urn:microsoft.com/office/officeart/2005/8/layout/vList5"/>
    <dgm:cxn modelId="{D7A70DC9-EE3C-4BA4-91F2-D16DEA97E63A}" type="presParOf" srcId="{E6FB44D2-E69C-4F10-B152-503965941D26}" destId="{F1BCD501-2DC2-49B5-B2E1-CC5252C1117E}" srcOrd="0" destOrd="0" presId="urn:microsoft.com/office/officeart/2005/8/layout/vList5"/>
    <dgm:cxn modelId="{2693E212-F6DD-4470-B33D-F0799B7A3139}"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La evolución del gasto corriente mide el cumplimiento del presupuesto programado del gasto corriente.</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(Gasto corriente ejercido/Presupuesto reprogramado (Gasto corriente))*100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0B792341-16DE-4046-9F84-9C494459F9CA}" type="presOf" srcId="{FC6A3C28-4DA2-44F2-90A8-D9B3F9E3CCC2}" destId="{F1BCD501-2DC2-49B5-B2E1-CC5252C1117E}" srcOrd="0" destOrd="0" presId="urn:microsoft.com/office/officeart/2005/8/layout/vList5"/>
    <dgm:cxn modelId="{598999D8-470F-425F-BDAF-A09979E12BA0}" type="presOf" srcId="{E10972A8-2130-4DF2-9586-0192D1E633EB}" destId="{2C73E0ED-031D-4BA6-B300-AB7AAE9ABE10}"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82D6AA38-B53A-4294-84D1-4AAFB0E89C4C}" type="presOf" srcId="{5F3CE698-83EC-4F46-A588-C2A27444A963}" destId="{855A7947-3FE3-4593-9B5B-25A83DDF0DE0}"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F59F204B-2DD1-434E-A856-5904FC77524F}" type="presOf" srcId="{6A1B0731-4605-46AC-B5B5-96265937D531}" destId="{AF79752F-4DDD-44EB-8B2D-1B53B838B840}"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24F8970D-ADA7-49E6-8B22-E374A811A83A}" type="presOf" srcId="{CB31F788-5EAF-4029-B608-2DE9ACC8C65B}" destId="{9553F992-FFD1-4A84-9FE6-C30B4C8A1690}" srcOrd="0" destOrd="0" presId="urn:microsoft.com/office/officeart/2005/8/layout/vList5"/>
    <dgm:cxn modelId="{F2DFF463-499B-4771-B6C0-A3E4A89392BB}" type="presOf" srcId="{9C16EF9A-BB3F-4155-8EAC-CFB88B7FB705}" destId="{B9B679CA-3EAA-4529-A485-FDACFF403B76}"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1ED0C587-EA8D-4B40-B7A7-BA4E7504BAE3}" type="presOf" srcId="{5C81CDAA-A043-4A6F-8116-6EC1B37F326A}" destId="{036A28D4-44BD-4EB7-A6C9-3CB02BB10A58}" srcOrd="0" destOrd="0" presId="urn:microsoft.com/office/officeart/2005/8/layout/vList5"/>
    <dgm:cxn modelId="{DCE23506-70AC-4529-959E-B75B0E0A41B5}" type="presOf" srcId="{6D3234EB-5E70-47CC-9D9C-C6F5A670C9BB}" destId="{E4FD1D0D-3F88-4026-8B59-9676C7D33E72}" srcOrd="0" destOrd="0" presId="urn:microsoft.com/office/officeart/2005/8/layout/vList5"/>
    <dgm:cxn modelId="{A50C2734-F62B-4120-AB1C-F98FE4AFB115}" type="presOf" srcId="{640F6350-8D1C-4949-8640-268550B289E8}" destId="{173DD0A6-FDC8-421F-9D81-939392B323A2}"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9BE337B3-FD33-4C7C-85A2-B440E0E77987}" type="presOf" srcId="{ABEB45ED-5C4E-4984-84AD-90C0ACDFAA4F}" destId="{9553F992-FFD1-4A84-9FE6-C30B4C8A1690}" srcOrd="0" destOrd="1" presId="urn:microsoft.com/office/officeart/2005/8/layout/vList5"/>
    <dgm:cxn modelId="{64C9EA59-7D31-4E67-A6CC-839E105A1703}" type="presParOf" srcId="{855A7947-3FE3-4593-9B5B-25A83DDF0DE0}" destId="{664B1A7B-B055-4200-93AE-7C607492048C}" srcOrd="0" destOrd="0" presId="urn:microsoft.com/office/officeart/2005/8/layout/vList5"/>
    <dgm:cxn modelId="{96A721C0-A207-4422-BA96-0BDD9BC3DB9B}" type="presParOf" srcId="{664B1A7B-B055-4200-93AE-7C607492048C}" destId="{036A28D4-44BD-4EB7-A6C9-3CB02BB10A58}" srcOrd="0" destOrd="0" presId="urn:microsoft.com/office/officeart/2005/8/layout/vList5"/>
    <dgm:cxn modelId="{1439CB39-5302-4C98-A085-6B725C0D5D4B}" type="presParOf" srcId="{664B1A7B-B055-4200-93AE-7C607492048C}" destId="{E4FD1D0D-3F88-4026-8B59-9676C7D33E72}" srcOrd="1" destOrd="0" presId="urn:microsoft.com/office/officeart/2005/8/layout/vList5"/>
    <dgm:cxn modelId="{1E908E52-7866-4CFC-B14C-642DFCF42848}" type="presParOf" srcId="{855A7947-3FE3-4593-9B5B-25A83DDF0DE0}" destId="{AE9A78C4-B958-41B4-9829-5BEBF700FA0A}" srcOrd="1" destOrd="0" presId="urn:microsoft.com/office/officeart/2005/8/layout/vList5"/>
    <dgm:cxn modelId="{8320E39E-10D2-4BAC-BAD1-5FF93DB34F44}" type="presParOf" srcId="{855A7947-3FE3-4593-9B5B-25A83DDF0DE0}" destId="{A437FBAA-8A62-4D1A-8086-B1D54AF76303}" srcOrd="2" destOrd="0" presId="urn:microsoft.com/office/officeart/2005/8/layout/vList5"/>
    <dgm:cxn modelId="{34773C9B-06B6-496D-9CED-C5C5E95DC855}" type="presParOf" srcId="{A437FBAA-8A62-4D1A-8086-B1D54AF76303}" destId="{AF79752F-4DDD-44EB-8B2D-1B53B838B840}" srcOrd="0" destOrd="0" presId="urn:microsoft.com/office/officeart/2005/8/layout/vList5"/>
    <dgm:cxn modelId="{BAAC72D8-C561-403D-A0C3-383440C0F637}" type="presParOf" srcId="{A437FBAA-8A62-4D1A-8086-B1D54AF76303}" destId="{2C73E0ED-031D-4BA6-B300-AB7AAE9ABE10}" srcOrd="1" destOrd="0" presId="urn:microsoft.com/office/officeart/2005/8/layout/vList5"/>
    <dgm:cxn modelId="{50CE9FE2-7A21-45E5-A053-C452A3F4FCD3}" type="presParOf" srcId="{855A7947-3FE3-4593-9B5B-25A83DDF0DE0}" destId="{80F9C0DF-82F8-41C3-ACEA-77E703079C6B}" srcOrd="3" destOrd="0" presId="urn:microsoft.com/office/officeart/2005/8/layout/vList5"/>
    <dgm:cxn modelId="{F0125892-5FB8-4E9E-B8E4-FAB167118CA2}" type="presParOf" srcId="{855A7947-3FE3-4593-9B5B-25A83DDF0DE0}" destId="{812CB7ED-78D0-4AAF-A694-174F3A354C15}" srcOrd="4" destOrd="0" presId="urn:microsoft.com/office/officeart/2005/8/layout/vList5"/>
    <dgm:cxn modelId="{488E1F26-9851-4036-B39A-65ED0E166A27}" type="presParOf" srcId="{812CB7ED-78D0-4AAF-A694-174F3A354C15}" destId="{173DD0A6-FDC8-421F-9D81-939392B323A2}" srcOrd="0" destOrd="0" presId="urn:microsoft.com/office/officeart/2005/8/layout/vList5"/>
    <dgm:cxn modelId="{5FA187CC-5F5D-4A49-8C3C-181BB7FF8A7E}" type="presParOf" srcId="{812CB7ED-78D0-4AAF-A694-174F3A354C15}" destId="{B9B679CA-3EAA-4529-A485-FDACFF403B76}" srcOrd="1" destOrd="0" presId="urn:microsoft.com/office/officeart/2005/8/layout/vList5"/>
    <dgm:cxn modelId="{357D024B-BFAB-486B-9734-EB74205FB21E}" type="presParOf" srcId="{855A7947-3FE3-4593-9B5B-25A83DDF0DE0}" destId="{9368C20E-C076-406B-B1E6-1A98DDD517D1}" srcOrd="5" destOrd="0" presId="urn:microsoft.com/office/officeart/2005/8/layout/vList5"/>
    <dgm:cxn modelId="{01D9E8E9-B4A1-4163-B4C6-9089D10F89B1}" type="presParOf" srcId="{855A7947-3FE3-4593-9B5B-25A83DDF0DE0}" destId="{E6FB44D2-E69C-4F10-B152-503965941D26}" srcOrd="6" destOrd="0" presId="urn:microsoft.com/office/officeart/2005/8/layout/vList5"/>
    <dgm:cxn modelId="{C31F7EEA-02DF-4F86-A5DA-02E947576568}" type="presParOf" srcId="{E6FB44D2-E69C-4F10-B152-503965941D26}" destId="{F1BCD501-2DC2-49B5-B2E1-CC5252C1117E}" srcOrd="0" destOrd="0" presId="urn:microsoft.com/office/officeart/2005/8/layout/vList5"/>
    <dgm:cxn modelId="{30638D27-1B19-4060-9CBB-25C3FF7734FB}"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La evolución del gasto de inversión indica el porcentaje de cumplimiento del gasto de inversión ejercido  con respecto a lo programado</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(Gasto de inversión ejercido/Presupuesto reprogramado (Gasto de inversión))*100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689C3DA3-FBB8-4E71-8F81-05CFE7660EED}" srcId="{5C81CDAA-A043-4A6F-8116-6EC1B37F326A}" destId="{6D3234EB-5E70-47CC-9D9C-C6F5A670C9BB}" srcOrd="0" destOrd="0" parTransId="{E73B382B-41F9-4D1F-9E41-151CA1595F92}" sibTransId="{92AD354E-891F-4539-ABA8-C6FFDA83F735}"/>
    <dgm:cxn modelId="{19B76C4F-1827-45B5-A180-92BE4E79296C}" type="presOf" srcId="{CB31F788-5EAF-4029-B608-2DE9ACC8C65B}" destId="{9553F992-FFD1-4A84-9FE6-C30B4C8A1690}" srcOrd="0" destOrd="0" presId="urn:microsoft.com/office/officeart/2005/8/layout/vList5"/>
    <dgm:cxn modelId="{D9DFFF1F-1F26-414A-8C3F-93C420F324C0}" type="presOf" srcId="{E10972A8-2130-4DF2-9586-0192D1E633EB}" destId="{2C73E0ED-031D-4BA6-B300-AB7AAE9ABE10}"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CBFB4732-17AB-499E-8D91-BB2366A299CA}" type="presOf" srcId="{ABEB45ED-5C4E-4984-84AD-90C0ACDFAA4F}" destId="{9553F992-FFD1-4A84-9FE6-C30B4C8A1690}" srcOrd="0" destOrd="1" presId="urn:microsoft.com/office/officeart/2005/8/layout/vList5"/>
    <dgm:cxn modelId="{82BF1C8A-B1FE-422C-A2B2-C689C3744797}" type="presOf" srcId="{5C81CDAA-A043-4A6F-8116-6EC1B37F326A}" destId="{036A28D4-44BD-4EB7-A6C9-3CB02BB10A58}"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F6AF651F-72F5-4B6F-BD3F-E0B574871A81}" type="presOf" srcId="{6D3234EB-5E70-47CC-9D9C-C6F5A670C9BB}" destId="{E4FD1D0D-3F88-4026-8B59-9676C7D33E72}"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838CB05F-1656-449B-99A4-65BE2968FB66}" type="presOf" srcId="{6A1B0731-4605-46AC-B5B5-96265937D531}" destId="{AF79752F-4DDD-44EB-8B2D-1B53B838B84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02E6F2AA-8CDD-4978-BD0E-67DDA701B61C}" type="presOf" srcId="{FC6A3C28-4DA2-44F2-90A8-D9B3F9E3CCC2}" destId="{F1BCD501-2DC2-49B5-B2E1-CC5252C1117E}" srcOrd="0" destOrd="0" presId="urn:microsoft.com/office/officeart/2005/8/layout/vList5"/>
    <dgm:cxn modelId="{C75D87EC-2D02-4208-852A-6441829A53DF}" type="presOf" srcId="{640F6350-8D1C-4949-8640-268550B289E8}" destId="{173DD0A6-FDC8-421F-9D81-939392B323A2}"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AE6C2426-4CB5-4C6D-AB27-5AACE2F760DC}" type="presOf" srcId="{5F3CE698-83EC-4F46-A588-C2A27444A963}" destId="{855A7947-3FE3-4593-9B5B-25A83DDF0DE0}" srcOrd="0" destOrd="0" presId="urn:microsoft.com/office/officeart/2005/8/layout/vList5"/>
    <dgm:cxn modelId="{72B90D15-49B3-4149-8D41-035C0297F3A3}" type="presOf" srcId="{9C16EF9A-BB3F-4155-8EAC-CFB88B7FB705}" destId="{B9B679CA-3EAA-4529-A485-FDACFF403B76}" srcOrd="0" destOrd="0" presId="urn:microsoft.com/office/officeart/2005/8/layout/vList5"/>
    <dgm:cxn modelId="{328B49B3-C055-49DC-9774-E785944264AD}" type="presParOf" srcId="{855A7947-3FE3-4593-9B5B-25A83DDF0DE0}" destId="{664B1A7B-B055-4200-93AE-7C607492048C}" srcOrd="0" destOrd="0" presId="urn:microsoft.com/office/officeart/2005/8/layout/vList5"/>
    <dgm:cxn modelId="{588D2BCB-449D-4A73-845F-DD60A0A1C984}" type="presParOf" srcId="{664B1A7B-B055-4200-93AE-7C607492048C}" destId="{036A28D4-44BD-4EB7-A6C9-3CB02BB10A58}" srcOrd="0" destOrd="0" presId="urn:microsoft.com/office/officeart/2005/8/layout/vList5"/>
    <dgm:cxn modelId="{01A43212-251F-4C0C-89AC-D0BAD61C0AFB}" type="presParOf" srcId="{664B1A7B-B055-4200-93AE-7C607492048C}" destId="{E4FD1D0D-3F88-4026-8B59-9676C7D33E72}" srcOrd="1" destOrd="0" presId="urn:microsoft.com/office/officeart/2005/8/layout/vList5"/>
    <dgm:cxn modelId="{A8494792-A823-4776-B43C-1A0006B1F59B}" type="presParOf" srcId="{855A7947-3FE3-4593-9B5B-25A83DDF0DE0}" destId="{AE9A78C4-B958-41B4-9829-5BEBF700FA0A}" srcOrd="1" destOrd="0" presId="urn:microsoft.com/office/officeart/2005/8/layout/vList5"/>
    <dgm:cxn modelId="{53E08E59-4D69-4CBC-AF09-DE67EACCF274}" type="presParOf" srcId="{855A7947-3FE3-4593-9B5B-25A83DDF0DE0}" destId="{A437FBAA-8A62-4D1A-8086-B1D54AF76303}" srcOrd="2" destOrd="0" presId="urn:microsoft.com/office/officeart/2005/8/layout/vList5"/>
    <dgm:cxn modelId="{CB2125EE-E47E-4817-A81F-B3336E720CB7}" type="presParOf" srcId="{A437FBAA-8A62-4D1A-8086-B1D54AF76303}" destId="{AF79752F-4DDD-44EB-8B2D-1B53B838B840}" srcOrd="0" destOrd="0" presId="urn:microsoft.com/office/officeart/2005/8/layout/vList5"/>
    <dgm:cxn modelId="{2AD67F3B-FDBB-4C98-8E1C-839896A720D3}" type="presParOf" srcId="{A437FBAA-8A62-4D1A-8086-B1D54AF76303}" destId="{2C73E0ED-031D-4BA6-B300-AB7AAE9ABE10}" srcOrd="1" destOrd="0" presId="urn:microsoft.com/office/officeart/2005/8/layout/vList5"/>
    <dgm:cxn modelId="{D01D878B-20F4-4204-8281-56515D92E532}" type="presParOf" srcId="{855A7947-3FE3-4593-9B5B-25A83DDF0DE0}" destId="{80F9C0DF-82F8-41C3-ACEA-77E703079C6B}" srcOrd="3" destOrd="0" presId="urn:microsoft.com/office/officeart/2005/8/layout/vList5"/>
    <dgm:cxn modelId="{49867320-8712-4668-9972-64892CF492DD}" type="presParOf" srcId="{855A7947-3FE3-4593-9B5B-25A83DDF0DE0}" destId="{812CB7ED-78D0-4AAF-A694-174F3A354C15}" srcOrd="4" destOrd="0" presId="urn:microsoft.com/office/officeart/2005/8/layout/vList5"/>
    <dgm:cxn modelId="{C60987CF-0548-4E49-82DB-2344B85226AF}" type="presParOf" srcId="{812CB7ED-78D0-4AAF-A694-174F3A354C15}" destId="{173DD0A6-FDC8-421F-9D81-939392B323A2}" srcOrd="0" destOrd="0" presId="urn:microsoft.com/office/officeart/2005/8/layout/vList5"/>
    <dgm:cxn modelId="{16CE67DA-9294-49CF-B5D9-9842F3FFA354}" type="presParOf" srcId="{812CB7ED-78D0-4AAF-A694-174F3A354C15}" destId="{B9B679CA-3EAA-4529-A485-FDACFF403B76}" srcOrd="1" destOrd="0" presId="urn:microsoft.com/office/officeart/2005/8/layout/vList5"/>
    <dgm:cxn modelId="{F9360745-C4A5-437C-8AA4-3A25301B4CEC}" type="presParOf" srcId="{855A7947-3FE3-4593-9B5B-25A83DDF0DE0}" destId="{9368C20E-C076-406B-B1E6-1A98DDD517D1}" srcOrd="5" destOrd="0" presId="urn:microsoft.com/office/officeart/2005/8/layout/vList5"/>
    <dgm:cxn modelId="{4CF6CC2F-4FB3-42C5-832C-41AA332860AE}" type="presParOf" srcId="{855A7947-3FE3-4593-9B5B-25A83DDF0DE0}" destId="{E6FB44D2-E69C-4F10-B152-503965941D26}" srcOrd="6" destOrd="0" presId="urn:microsoft.com/office/officeart/2005/8/layout/vList5"/>
    <dgm:cxn modelId="{41CCD4CF-3552-43D9-BEAA-E4AF17A4DD08}" type="presParOf" srcId="{E6FB44D2-E69C-4F10-B152-503965941D26}" destId="{F1BCD501-2DC2-49B5-B2E1-CC5252C1117E}" srcOrd="0" destOrd="0" presId="urn:microsoft.com/office/officeart/2005/8/layout/vList5"/>
    <dgm:cxn modelId="{3EE90B7F-C385-43BF-987C-6525D51FA619}"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Indica el grado de autofinanciamiento.</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(Ingresos propios ejercidos/Presupuesto ejercido)*100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8AACA38F-C432-44E4-8C8E-F2D522948C6D}" type="presOf" srcId="{6D3234EB-5E70-47CC-9D9C-C6F5A670C9BB}" destId="{E4FD1D0D-3F88-4026-8B59-9676C7D33E72}" srcOrd="0" destOrd="0" presId="urn:microsoft.com/office/officeart/2005/8/layout/vList5"/>
    <dgm:cxn modelId="{9FE0D8FD-4EC4-4469-9C48-F95E8946BED9}" type="presOf" srcId="{5C81CDAA-A043-4A6F-8116-6EC1B37F326A}" destId="{036A28D4-44BD-4EB7-A6C9-3CB02BB10A58}"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D4591F76-57C1-4E06-BCB2-E3B8B43D1E57}" type="presOf" srcId="{5F3CE698-83EC-4F46-A588-C2A27444A963}" destId="{855A7947-3FE3-4593-9B5B-25A83DDF0DE0}" srcOrd="0" destOrd="0" presId="urn:microsoft.com/office/officeart/2005/8/layout/vList5"/>
    <dgm:cxn modelId="{9126D9F8-435E-4CCC-98C7-3B50B4AF6545}" type="presOf" srcId="{ABEB45ED-5C4E-4984-84AD-90C0ACDFAA4F}" destId="{9553F992-FFD1-4A84-9FE6-C30B4C8A1690}" srcOrd="0" destOrd="1"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426E3762-B196-4BF9-A2A0-31F88BA498A2}" type="presOf" srcId="{CB31F788-5EAF-4029-B608-2DE9ACC8C65B}" destId="{9553F992-FFD1-4A84-9FE6-C30B4C8A169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553FFE41-51FB-4C47-8E6B-6823F6D82ECD}" type="presOf" srcId="{E10972A8-2130-4DF2-9586-0192D1E633EB}" destId="{2C73E0ED-031D-4BA6-B300-AB7AAE9ABE10}" srcOrd="0" destOrd="0" presId="urn:microsoft.com/office/officeart/2005/8/layout/vList5"/>
    <dgm:cxn modelId="{FDA02AD4-FDE4-426A-805E-3E96F10FEB73}" type="presOf" srcId="{FC6A3C28-4DA2-44F2-90A8-D9B3F9E3CCC2}" destId="{F1BCD501-2DC2-49B5-B2E1-CC5252C1117E}" srcOrd="0" destOrd="0" presId="urn:microsoft.com/office/officeart/2005/8/layout/vList5"/>
    <dgm:cxn modelId="{7734A4CC-0A74-4398-8C4F-2291BA1323E4}" type="presOf" srcId="{9C16EF9A-BB3F-4155-8EAC-CFB88B7FB705}" destId="{B9B679CA-3EAA-4529-A485-FDACFF403B76}"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44F2DBB6-08A9-4D38-944C-6A1975D7F9FE}" type="presOf" srcId="{6A1B0731-4605-46AC-B5B5-96265937D531}" destId="{AF79752F-4DDD-44EB-8B2D-1B53B838B840}" srcOrd="0" destOrd="0" presId="urn:microsoft.com/office/officeart/2005/8/layout/vList5"/>
    <dgm:cxn modelId="{07135AC9-8292-4A00-9BA3-3DF9AEE8E900}" type="presOf" srcId="{640F6350-8D1C-4949-8640-268550B289E8}" destId="{173DD0A6-FDC8-421F-9D81-939392B323A2}" srcOrd="0" destOrd="0" presId="urn:microsoft.com/office/officeart/2005/8/layout/vList5"/>
    <dgm:cxn modelId="{FBCB1F72-CBD9-4E20-ACD2-9BEE07792510}" type="presParOf" srcId="{855A7947-3FE3-4593-9B5B-25A83DDF0DE0}" destId="{664B1A7B-B055-4200-93AE-7C607492048C}" srcOrd="0" destOrd="0" presId="urn:microsoft.com/office/officeart/2005/8/layout/vList5"/>
    <dgm:cxn modelId="{794F1EC0-8619-4B6B-A24E-48C41BB6D3CB}" type="presParOf" srcId="{664B1A7B-B055-4200-93AE-7C607492048C}" destId="{036A28D4-44BD-4EB7-A6C9-3CB02BB10A58}" srcOrd="0" destOrd="0" presId="urn:microsoft.com/office/officeart/2005/8/layout/vList5"/>
    <dgm:cxn modelId="{35FB5829-045A-4203-B084-38B4D99CF9E3}" type="presParOf" srcId="{664B1A7B-B055-4200-93AE-7C607492048C}" destId="{E4FD1D0D-3F88-4026-8B59-9676C7D33E72}" srcOrd="1" destOrd="0" presId="urn:microsoft.com/office/officeart/2005/8/layout/vList5"/>
    <dgm:cxn modelId="{29F8F7F5-AE60-4C8D-839E-3FD9CC140949}" type="presParOf" srcId="{855A7947-3FE3-4593-9B5B-25A83DDF0DE0}" destId="{AE9A78C4-B958-41B4-9829-5BEBF700FA0A}" srcOrd="1" destOrd="0" presId="urn:microsoft.com/office/officeart/2005/8/layout/vList5"/>
    <dgm:cxn modelId="{C2178B33-1710-414E-BDCE-62869502036D}" type="presParOf" srcId="{855A7947-3FE3-4593-9B5B-25A83DDF0DE0}" destId="{A437FBAA-8A62-4D1A-8086-B1D54AF76303}" srcOrd="2" destOrd="0" presId="urn:microsoft.com/office/officeart/2005/8/layout/vList5"/>
    <dgm:cxn modelId="{45E9C048-81B8-4BC9-8122-B508FDB21A74}" type="presParOf" srcId="{A437FBAA-8A62-4D1A-8086-B1D54AF76303}" destId="{AF79752F-4DDD-44EB-8B2D-1B53B838B840}" srcOrd="0" destOrd="0" presId="urn:microsoft.com/office/officeart/2005/8/layout/vList5"/>
    <dgm:cxn modelId="{86097D5D-93DE-42FF-A1A9-A82C9CDF08C8}" type="presParOf" srcId="{A437FBAA-8A62-4D1A-8086-B1D54AF76303}" destId="{2C73E0ED-031D-4BA6-B300-AB7AAE9ABE10}" srcOrd="1" destOrd="0" presId="urn:microsoft.com/office/officeart/2005/8/layout/vList5"/>
    <dgm:cxn modelId="{9043E9C0-3071-4741-A745-39BD2C6B8CC6}" type="presParOf" srcId="{855A7947-3FE3-4593-9B5B-25A83DDF0DE0}" destId="{80F9C0DF-82F8-41C3-ACEA-77E703079C6B}" srcOrd="3" destOrd="0" presId="urn:microsoft.com/office/officeart/2005/8/layout/vList5"/>
    <dgm:cxn modelId="{B47785E0-CF16-41A2-9458-DBFC101E95C4}" type="presParOf" srcId="{855A7947-3FE3-4593-9B5B-25A83DDF0DE0}" destId="{812CB7ED-78D0-4AAF-A694-174F3A354C15}" srcOrd="4" destOrd="0" presId="urn:microsoft.com/office/officeart/2005/8/layout/vList5"/>
    <dgm:cxn modelId="{9326579A-6C03-4DB1-AB32-E54D26032251}" type="presParOf" srcId="{812CB7ED-78D0-4AAF-A694-174F3A354C15}" destId="{173DD0A6-FDC8-421F-9D81-939392B323A2}" srcOrd="0" destOrd="0" presId="urn:microsoft.com/office/officeart/2005/8/layout/vList5"/>
    <dgm:cxn modelId="{764E568F-9B7F-487A-ADF7-C9E705601C05}" type="presParOf" srcId="{812CB7ED-78D0-4AAF-A694-174F3A354C15}" destId="{B9B679CA-3EAA-4529-A485-FDACFF403B76}" srcOrd="1" destOrd="0" presId="urn:microsoft.com/office/officeart/2005/8/layout/vList5"/>
    <dgm:cxn modelId="{0C1A8F5E-12E2-4491-9A16-F9DAD0EAD7FB}" type="presParOf" srcId="{855A7947-3FE3-4593-9B5B-25A83DDF0DE0}" destId="{9368C20E-C076-406B-B1E6-1A98DDD517D1}" srcOrd="5" destOrd="0" presId="urn:microsoft.com/office/officeart/2005/8/layout/vList5"/>
    <dgm:cxn modelId="{119C9069-1681-4E8A-BEDD-9056F25ED79E}" type="presParOf" srcId="{855A7947-3FE3-4593-9B5B-25A83DDF0DE0}" destId="{E6FB44D2-E69C-4F10-B152-503965941D26}" srcOrd="6" destOrd="0" presId="urn:microsoft.com/office/officeart/2005/8/layout/vList5"/>
    <dgm:cxn modelId="{4496EF0E-4430-49EC-8CB4-B02386D8748D}" type="presParOf" srcId="{E6FB44D2-E69C-4F10-B152-503965941D26}" destId="{F1BCD501-2DC2-49B5-B2E1-CC5252C1117E}" srcOrd="0" destOrd="0" presId="urn:microsoft.com/office/officeart/2005/8/layout/vList5"/>
    <dgm:cxn modelId="{EA4D4B0F-E69D-44F8-B621-BB1670C8C528}"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9"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Indica la captación de ingresos con respecto a lo programado al periodo</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(Ingresos propios captados/Ingresos propios programado)*100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4A44E5B1-35BC-40E1-A22B-B3755D6A3427}" type="presOf" srcId="{9C16EF9A-BB3F-4155-8EAC-CFB88B7FB705}" destId="{B9B679CA-3EAA-4529-A485-FDACFF403B76}"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1D6BA943-FF8F-47E6-8A0A-846B048F0514}" srcId="{FC6A3C28-4DA2-44F2-90A8-D9B3F9E3CCC2}" destId="{ABEB45ED-5C4E-4984-84AD-90C0ACDFAA4F}" srcOrd="1" destOrd="0" parTransId="{489BF7A4-6A68-4212-979B-59F3AD00C94E}" sibTransId="{F12F34F6-D070-42C8-8A99-923664000148}"/>
    <dgm:cxn modelId="{8F4A422F-D09E-4F98-B9A6-1313F2670FB3}" type="presOf" srcId="{CB31F788-5EAF-4029-B608-2DE9ACC8C65B}" destId="{9553F992-FFD1-4A84-9FE6-C30B4C8A1690}"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3D4A81FC-3184-4BAB-88EA-E4E58E5E1925}" type="presOf" srcId="{5C81CDAA-A043-4A6F-8116-6EC1B37F326A}" destId="{036A28D4-44BD-4EB7-A6C9-3CB02BB10A58}" srcOrd="0" destOrd="0" presId="urn:microsoft.com/office/officeart/2005/8/layout/vList5"/>
    <dgm:cxn modelId="{D4A17C1B-4BB4-4AFE-B92F-26C97FFF8C9C}" type="presOf" srcId="{E10972A8-2130-4DF2-9586-0192D1E633EB}" destId="{2C73E0ED-031D-4BA6-B300-AB7AAE9ABE10}"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22CA9ADD-BE57-4506-A1AC-E9BB68DF9F4B}" type="presOf" srcId="{ABEB45ED-5C4E-4984-84AD-90C0ACDFAA4F}" destId="{9553F992-FFD1-4A84-9FE6-C30B4C8A1690}" srcOrd="0" destOrd="1"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D82EB9AD-07C7-4F71-8D3D-769F009C7755}" type="presOf" srcId="{6A1B0731-4605-46AC-B5B5-96265937D531}" destId="{AF79752F-4DDD-44EB-8B2D-1B53B838B840}" srcOrd="0" destOrd="0" presId="urn:microsoft.com/office/officeart/2005/8/layout/vList5"/>
    <dgm:cxn modelId="{800209EF-E0C2-40A7-A8E6-02AE9A771205}" srcId="{5F3CE698-83EC-4F46-A588-C2A27444A963}" destId="{5C81CDAA-A043-4A6F-8116-6EC1B37F326A}" srcOrd="0" destOrd="0" parTransId="{D3223C2F-F228-48C4-AE69-E04DDA0BB701}" sibTransId="{45C8F39F-EBD2-47CC-8B23-0223F55EA196}"/>
    <dgm:cxn modelId="{9AEAD9F0-C8A2-49FF-9395-7C01388F2168}" type="presOf" srcId="{6D3234EB-5E70-47CC-9D9C-C6F5A670C9BB}" destId="{E4FD1D0D-3F88-4026-8B59-9676C7D33E72}"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0EBF4A27-CF6C-45C9-A3A8-9C2F1F2249E4}" type="presOf" srcId="{640F6350-8D1C-4949-8640-268550B289E8}" destId="{173DD0A6-FDC8-421F-9D81-939392B323A2}"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F2ADC222-2C0B-45EA-AD5C-DF61D17F8BAD}" srcId="{FC6A3C28-4DA2-44F2-90A8-D9B3F9E3CCC2}" destId="{CB31F788-5EAF-4029-B608-2DE9ACC8C65B}" srcOrd="0" destOrd="0" parTransId="{DA989D93-3607-4B31-B651-FAE0CE8DF94C}" sibTransId="{2180A4AE-CDD6-4225-815E-1C89896BE0B9}"/>
    <dgm:cxn modelId="{3519E5D9-00FD-44F7-84CC-E8452D6AF33F}" type="presOf" srcId="{FC6A3C28-4DA2-44F2-90A8-D9B3F9E3CCC2}" destId="{F1BCD501-2DC2-49B5-B2E1-CC5252C1117E}" srcOrd="0" destOrd="0" presId="urn:microsoft.com/office/officeart/2005/8/layout/vList5"/>
    <dgm:cxn modelId="{1F167B0F-9E16-4DC0-8D71-5124B03E9B10}" type="presOf" srcId="{5F3CE698-83EC-4F46-A588-C2A27444A963}" destId="{855A7947-3FE3-4593-9B5B-25A83DDF0DE0}" srcOrd="0" destOrd="0" presId="urn:microsoft.com/office/officeart/2005/8/layout/vList5"/>
    <dgm:cxn modelId="{4D671D9B-69CD-4B28-852F-050446E8A84B}" type="presParOf" srcId="{855A7947-3FE3-4593-9B5B-25A83DDF0DE0}" destId="{664B1A7B-B055-4200-93AE-7C607492048C}" srcOrd="0" destOrd="0" presId="urn:microsoft.com/office/officeart/2005/8/layout/vList5"/>
    <dgm:cxn modelId="{DD708BD0-3143-41E6-929B-32C46F568C45}" type="presParOf" srcId="{664B1A7B-B055-4200-93AE-7C607492048C}" destId="{036A28D4-44BD-4EB7-A6C9-3CB02BB10A58}" srcOrd="0" destOrd="0" presId="urn:microsoft.com/office/officeart/2005/8/layout/vList5"/>
    <dgm:cxn modelId="{9A707060-EAD5-4951-A721-5DA68669DBCB}" type="presParOf" srcId="{664B1A7B-B055-4200-93AE-7C607492048C}" destId="{E4FD1D0D-3F88-4026-8B59-9676C7D33E72}" srcOrd="1" destOrd="0" presId="urn:microsoft.com/office/officeart/2005/8/layout/vList5"/>
    <dgm:cxn modelId="{6EF8E18C-BD7F-4677-B8E2-8C7770F0E7F7}" type="presParOf" srcId="{855A7947-3FE3-4593-9B5B-25A83DDF0DE0}" destId="{AE9A78C4-B958-41B4-9829-5BEBF700FA0A}" srcOrd="1" destOrd="0" presId="urn:microsoft.com/office/officeart/2005/8/layout/vList5"/>
    <dgm:cxn modelId="{792F1A60-E1F0-43A9-96E4-328D61504726}" type="presParOf" srcId="{855A7947-3FE3-4593-9B5B-25A83DDF0DE0}" destId="{A437FBAA-8A62-4D1A-8086-B1D54AF76303}" srcOrd="2" destOrd="0" presId="urn:microsoft.com/office/officeart/2005/8/layout/vList5"/>
    <dgm:cxn modelId="{92ECDE81-7BB9-4DEC-96E0-8EE679155E49}" type="presParOf" srcId="{A437FBAA-8A62-4D1A-8086-B1D54AF76303}" destId="{AF79752F-4DDD-44EB-8B2D-1B53B838B840}" srcOrd="0" destOrd="0" presId="urn:microsoft.com/office/officeart/2005/8/layout/vList5"/>
    <dgm:cxn modelId="{C01CACE1-3EFE-4C2D-844E-589E7EA3EE8B}" type="presParOf" srcId="{A437FBAA-8A62-4D1A-8086-B1D54AF76303}" destId="{2C73E0ED-031D-4BA6-B300-AB7AAE9ABE10}" srcOrd="1" destOrd="0" presId="urn:microsoft.com/office/officeart/2005/8/layout/vList5"/>
    <dgm:cxn modelId="{14A9362A-B3D0-4F1A-8DDB-9CF0B04606B2}" type="presParOf" srcId="{855A7947-3FE3-4593-9B5B-25A83DDF0DE0}" destId="{80F9C0DF-82F8-41C3-ACEA-77E703079C6B}" srcOrd="3" destOrd="0" presId="urn:microsoft.com/office/officeart/2005/8/layout/vList5"/>
    <dgm:cxn modelId="{B408541B-41B7-44E9-AFF5-9A9C8A1E9096}" type="presParOf" srcId="{855A7947-3FE3-4593-9B5B-25A83DDF0DE0}" destId="{812CB7ED-78D0-4AAF-A694-174F3A354C15}" srcOrd="4" destOrd="0" presId="urn:microsoft.com/office/officeart/2005/8/layout/vList5"/>
    <dgm:cxn modelId="{CF6D6ED2-10F8-4FAF-9E79-D50F669BF8F4}" type="presParOf" srcId="{812CB7ED-78D0-4AAF-A694-174F3A354C15}" destId="{173DD0A6-FDC8-421F-9D81-939392B323A2}" srcOrd="0" destOrd="0" presId="urn:microsoft.com/office/officeart/2005/8/layout/vList5"/>
    <dgm:cxn modelId="{1521FCC4-F210-450D-ACE5-9B66528E6D77}" type="presParOf" srcId="{812CB7ED-78D0-4AAF-A694-174F3A354C15}" destId="{B9B679CA-3EAA-4529-A485-FDACFF403B76}" srcOrd="1" destOrd="0" presId="urn:microsoft.com/office/officeart/2005/8/layout/vList5"/>
    <dgm:cxn modelId="{F3B0DC84-8E52-4364-B614-83392EDFD518}" type="presParOf" srcId="{855A7947-3FE3-4593-9B5B-25A83DDF0DE0}" destId="{9368C20E-C076-406B-B1E6-1A98DDD517D1}" srcOrd="5" destOrd="0" presId="urn:microsoft.com/office/officeart/2005/8/layout/vList5"/>
    <dgm:cxn modelId="{0C44D9E6-B507-460D-BCB1-555DD888AEE0}" type="presParOf" srcId="{855A7947-3FE3-4593-9B5B-25A83DDF0DE0}" destId="{E6FB44D2-E69C-4F10-B152-503965941D26}" srcOrd="6" destOrd="0" presId="urn:microsoft.com/office/officeart/2005/8/layout/vList5"/>
    <dgm:cxn modelId="{1250015C-F88B-47A7-BDA3-C4074628306D}" type="presParOf" srcId="{E6FB44D2-E69C-4F10-B152-503965941D26}" destId="{F1BCD501-2DC2-49B5-B2E1-CC5252C1117E}" srcOrd="0" destOrd="0" presId="urn:microsoft.com/office/officeart/2005/8/layout/vList5"/>
    <dgm:cxn modelId="{2A973FBF-1E1A-4AC2-818F-9D2C7A6A138E}"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just" rtl="0"/>
          <a:r>
            <a:rPr lang="es-ES" sz="800" b="0" i="0" strike="noStrike">
              <a:solidFill>
                <a:srgbClr val="000000"/>
              </a:solidFill>
              <a:latin typeface="Arial"/>
              <a:cs typeface="Arial"/>
            </a:rPr>
            <a:t>El índice del cumplimiento de normatividad de partidas restringidas determina el porcentaje del presupuesto ejercido de las partidas sujetas a restricción respecto del presupuesto autorizado para éstas. </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Presupuesto ejercido de partidas sujetas a restricción/Presupuesto autorizado de partidas sujetas a restricción)*100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5" custLinFactNeighborY="4927">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689C3DA3-FBB8-4E71-8F81-05CFE7660EED}" srcId="{5C81CDAA-A043-4A6F-8116-6EC1B37F326A}" destId="{6D3234EB-5E70-47CC-9D9C-C6F5A670C9BB}" srcOrd="0" destOrd="0" parTransId="{E73B382B-41F9-4D1F-9E41-151CA1595F92}" sibTransId="{92AD354E-891F-4539-ABA8-C6FFDA83F73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E420F7EC-DBB4-484E-B5C7-C910AFC739BC}" type="presOf" srcId="{ABEB45ED-5C4E-4984-84AD-90C0ACDFAA4F}" destId="{9553F992-FFD1-4A84-9FE6-C30B4C8A1690}" srcOrd="0" destOrd="1"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03425B8E-D65E-4893-8352-54A59348944A}" type="presOf" srcId="{E10972A8-2130-4DF2-9586-0192D1E633EB}" destId="{2C73E0ED-031D-4BA6-B300-AB7AAE9ABE10}" srcOrd="0" destOrd="0" presId="urn:microsoft.com/office/officeart/2005/8/layout/vList5"/>
    <dgm:cxn modelId="{DA506164-A036-4601-8DBC-5307A63FB67C}" type="presOf" srcId="{9C16EF9A-BB3F-4155-8EAC-CFB88B7FB705}" destId="{B9B679CA-3EAA-4529-A485-FDACFF403B76}" srcOrd="0" destOrd="0" presId="urn:microsoft.com/office/officeart/2005/8/layout/vList5"/>
    <dgm:cxn modelId="{40592329-FC3B-49DE-94CA-D043DB6E89D3}" type="presOf" srcId="{FC6A3C28-4DA2-44F2-90A8-D9B3F9E3CCC2}" destId="{F1BCD501-2DC2-49B5-B2E1-CC5252C1117E}"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214FFA88-E86D-4D9A-B842-3E8E52EB7B68}" type="presOf" srcId="{5C81CDAA-A043-4A6F-8116-6EC1B37F326A}" destId="{036A28D4-44BD-4EB7-A6C9-3CB02BB10A58}" srcOrd="0" destOrd="0" presId="urn:microsoft.com/office/officeart/2005/8/layout/vList5"/>
    <dgm:cxn modelId="{AAF49A51-ED58-4391-83A0-ABC8B4B86474}" type="presOf" srcId="{CB31F788-5EAF-4029-B608-2DE9ACC8C65B}" destId="{9553F992-FFD1-4A84-9FE6-C30B4C8A1690}" srcOrd="0" destOrd="0" presId="urn:microsoft.com/office/officeart/2005/8/layout/vList5"/>
    <dgm:cxn modelId="{BFADC53C-C5FC-431B-AE56-D82260F3892F}" type="presOf" srcId="{6D3234EB-5E70-47CC-9D9C-C6F5A670C9BB}" destId="{E4FD1D0D-3F88-4026-8B59-9676C7D33E72}"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6E4FC027-D72F-4386-B488-DE0AA98E8319}" type="presOf" srcId="{5F3CE698-83EC-4F46-A588-C2A27444A963}" destId="{855A7947-3FE3-4593-9B5B-25A83DDF0DE0}" srcOrd="0" destOrd="0" presId="urn:microsoft.com/office/officeart/2005/8/layout/vList5"/>
    <dgm:cxn modelId="{C47B5D36-6B90-4A07-BA88-ABC9FAB38A9D}" type="presOf" srcId="{640F6350-8D1C-4949-8640-268550B289E8}" destId="{173DD0A6-FDC8-421F-9D81-939392B323A2}" srcOrd="0" destOrd="0" presId="urn:microsoft.com/office/officeart/2005/8/layout/vList5"/>
    <dgm:cxn modelId="{B26503F8-CED6-4899-AC01-F20F558A191F}" type="presOf" srcId="{6A1B0731-4605-46AC-B5B5-96265937D531}" destId="{AF79752F-4DDD-44EB-8B2D-1B53B838B840}" srcOrd="0" destOrd="0" presId="urn:microsoft.com/office/officeart/2005/8/layout/vList5"/>
    <dgm:cxn modelId="{B954A835-BC1D-4F54-8263-31EF90FA7C5B}" type="presParOf" srcId="{855A7947-3FE3-4593-9B5B-25A83DDF0DE0}" destId="{664B1A7B-B055-4200-93AE-7C607492048C}" srcOrd="0" destOrd="0" presId="urn:microsoft.com/office/officeart/2005/8/layout/vList5"/>
    <dgm:cxn modelId="{584C4C1F-8F93-441A-B4C2-314EFD2F90F2}" type="presParOf" srcId="{664B1A7B-B055-4200-93AE-7C607492048C}" destId="{036A28D4-44BD-4EB7-A6C9-3CB02BB10A58}" srcOrd="0" destOrd="0" presId="urn:microsoft.com/office/officeart/2005/8/layout/vList5"/>
    <dgm:cxn modelId="{2BAF2673-41AE-467A-BE16-6D5EC88DC73C}" type="presParOf" srcId="{664B1A7B-B055-4200-93AE-7C607492048C}" destId="{E4FD1D0D-3F88-4026-8B59-9676C7D33E72}" srcOrd="1" destOrd="0" presId="urn:microsoft.com/office/officeart/2005/8/layout/vList5"/>
    <dgm:cxn modelId="{7BB02568-6D3C-471C-AF88-9349631D8850}" type="presParOf" srcId="{855A7947-3FE3-4593-9B5B-25A83DDF0DE0}" destId="{AE9A78C4-B958-41B4-9829-5BEBF700FA0A}" srcOrd="1" destOrd="0" presId="urn:microsoft.com/office/officeart/2005/8/layout/vList5"/>
    <dgm:cxn modelId="{1BD97821-660A-496D-A701-7D94577C86E5}" type="presParOf" srcId="{855A7947-3FE3-4593-9B5B-25A83DDF0DE0}" destId="{A437FBAA-8A62-4D1A-8086-B1D54AF76303}" srcOrd="2" destOrd="0" presId="urn:microsoft.com/office/officeart/2005/8/layout/vList5"/>
    <dgm:cxn modelId="{C1B722B5-DB39-4EA3-9C0F-978C63238FFF}" type="presParOf" srcId="{A437FBAA-8A62-4D1A-8086-B1D54AF76303}" destId="{AF79752F-4DDD-44EB-8B2D-1B53B838B840}" srcOrd="0" destOrd="0" presId="urn:microsoft.com/office/officeart/2005/8/layout/vList5"/>
    <dgm:cxn modelId="{35BBD487-B4EF-4BCB-B53B-B6EC95BDE2F9}" type="presParOf" srcId="{A437FBAA-8A62-4D1A-8086-B1D54AF76303}" destId="{2C73E0ED-031D-4BA6-B300-AB7AAE9ABE10}" srcOrd="1" destOrd="0" presId="urn:microsoft.com/office/officeart/2005/8/layout/vList5"/>
    <dgm:cxn modelId="{34DA57CA-ACF7-42A9-9EA5-774C39026C76}" type="presParOf" srcId="{855A7947-3FE3-4593-9B5B-25A83DDF0DE0}" destId="{80F9C0DF-82F8-41C3-ACEA-77E703079C6B}" srcOrd="3" destOrd="0" presId="urn:microsoft.com/office/officeart/2005/8/layout/vList5"/>
    <dgm:cxn modelId="{E2E2883F-238A-4901-A102-2997EBD6FE86}" type="presParOf" srcId="{855A7947-3FE3-4593-9B5B-25A83DDF0DE0}" destId="{812CB7ED-78D0-4AAF-A694-174F3A354C15}" srcOrd="4" destOrd="0" presId="urn:microsoft.com/office/officeart/2005/8/layout/vList5"/>
    <dgm:cxn modelId="{051E5E7F-A3AB-404C-B787-E3CEE2BCDEF0}" type="presParOf" srcId="{812CB7ED-78D0-4AAF-A694-174F3A354C15}" destId="{173DD0A6-FDC8-421F-9D81-939392B323A2}" srcOrd="0" destOrd="0" presId="urn:microsoft.com/office/officeart/2005/8/layout/vList5"/>
    <dgm:cxn modelId="{1F3CFB0D-D3A3-453C-8E7C-D5C48F4B825A}" type="presParOf" srcId="{812CB7ED-78D0-4AAF-A694-174F3A354C15}" destId="{B9B679CA-3EAA-4529-A485-FDACFF403B76}" srcOrd="1" destOrd="0" presId="urn:microsoft.com/office/officeart/2005/8/layout/vList5"/>
    <dgm:cxn modelId="{67BB3E8E-2AF9-41CC-B1AA-D73378F564D1}" type="presParOf" srcId="{855A7947-3FE3-4593-9B5B-25A83DDF0DE0}" destId="{9368C20E-C076-406B-B1E6-1A98DDD517D1}" srcOrd="5" destOrd="0" presId="urn:microsoft.com/office/officeart/2005/8/layout/vList5"/>
    <dgm:cxn modelId="{2CFBF5C8-51F4-404B-94F2-A530F43FD4E2}" type="presParOf" srcId="{855A7947-3FE3-4593-9B5B-25A83DDF0DE0}" destId="{E6FB44D2-E69C-4F10-B152-503965941D26}" srcOrd="6" destOrd="0" presId="urn:microsoft.com/office/officeart/2005/8/layout/vList5"/>
    <dgm:cxn modelId="{4ABC6ACE-E516-40B8-B1FB-3EEB0A8EE819}" type="presParOf" srcId="{E6FB44D2-E69C-4F10-B152-503965941D26}" destId="{F1BCD501-2DC2-49B5-B2E1-CC5252C1117E}" srcOrd="0" destOrd="0" presId="urn:microsoft.com/office/officeart/2005/8/layout/vList5"/>
    <dgm:cxn modelId="{4889D409-064C-4125-B6FB-D355A8070003}"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4427176" y="-2881462"/>
          <a:ext cx="365321" cy="6195275"/>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rtl="0">
            <a:lnSpc>
              <a:spcPct val="90000"/>
            </a:lnSpc>
            <a:spcBef>
              <a:spcPct val="0"/>
            </a:spcBef>
            <a:spcAft>
              <a:spcPct val="15000"/>
            </a:spcAft>
            <a:buChar char="••"/>
          </a:pPr>
          <a:r>
            <a:rPr lang="es-ES" sz="1000" b="0" i="0" strike="noStrike" kern="1200">
              <a:solidFill>
                <a:srgbClr val="000000"/>
              </a:solidFill>
              <a:latin typeface="Arial"/>
              <a:cs typeface="Arial"/>
            </a:rPr>
            <a:t>La cuantificación del volúmen total de personas capacitadas, agrupa a las distintas modalidades de este servicio que proporciona el  Sistema Conalep.</a:t>
          </a:r>
          <a:endParaRPr lang="es-ES" sz="1000" kern="1200">
            <a:latin typeface="Arial" pitchFamily="34" charset="0"/>
            <a:cs typeface="Arial" pitchFamily="34" charset="0"/>
          </a:endParaRPr>
        </a:p>
      </dsp:txBody>
      <dsp:txXfrm rot="-5400000">
        <a:off x="1512199" y="51349"/>
        <a:ext cx="6177441" cy="329653"/>
      </dsp:txXfrm>
    </dsp:sp>
    <dsp:sp modelId="{036A28D4-44BD-4EB7-A6C9-3CB02BB10A58}">
      <dsp:nvSpPr>
        <dsp:cNvPr id="0" name=""/>
        <dsp:cNvSpPr/>
      </dsp:nvSpPr>
      <dsp:spPr>
        <a:xfrm>
          <a:off x="135" y="949"/>
          <a:ext cx="1511927" cy="456651"/>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19050" rIns="38100" bIns="19050" numCol="1" spcCol="1270" anchor="ctr" anchorCtr="0">
          <a:noAutofit/>
        </a:bodyPr>
        <a:lstStyle/>
        <a:p>
          <a:pPr lvl="0" algn="ctr" defTabSz="444500">
            <a:lnSpc>
              <a:spcPct val="90000"/>
            </a:lnSpc>
            <a:spcBef>
              <a:spcPct val="0"/>
            </a:spcBef>
            <a:spcAft>
              <a:spcPct val="35000"/>
            </a:spcAft>
          </a:pPr>
          <a:r>
            <a:rPr lang="es-ES" sz="1000" kern="1200">
              <a:latin typeface="Arial" pitchFamily="34" charset="0"/>
              <a:cs typeface="Arial" pitchFamily="34" charset="0"/>
            </a:rPr>
            <a:t>Definición</a:t>
          </a:r>
        </a:p>
      </dsp:txBody>
      <dsp:txXfrm>
        <a:off x="22427" y="23241"/>
        <a:ext cx="1467343" cy="412067"/>
      </dsp:txXfrm>
    </dsp:sp>
    <dsp:sp modelId="{2C73E0ED-031D-4BA6-B300-AB7AAE9ABE10}">
      <dsp:nvSpPr>
        <dsp:cNvPr id="0" name=""/>
        <dsp:cNvSpPr/>
      </dsp:nvSpPr>
      <dsp:spPr>
        <a:xfrm rot="5400000">
          <a:off x="4427176" y="-2388878"/>
          <a:ext cx="365321" cy="6195275"/>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444500">
            <a:lnSpc>
              <a:spcPct val="90000"/>
            </a:lnSpc>
            <a:spcBef>
              <a:spcPct val="0"/>
            </a:spcBef>
            <a:spcAft>
              <a:spcPct val="15000"/>
            </a:spcAft>
            <a:buChar char="••"/>
          </a:pPr>
          <a:r>
            <a:rPr lang="es-ES" sz="1000" kern="1200">
              <a:latin typeface="Arial" pitchFamily="34" charset="0"/>
              <a:cs typeface="Arial" pitchFamily="34" charset="0"/>
            </a:rPr>
            <a:t>Capacitación laboral</a:t>
          </a:r>
        </a:p>
      </dsp:txBody>
      <dsp:txXfrm rot="-5400000">
        <a:off x="1512199" y="543933"/>
        <a:ext cx="6177441" cy="329653"/>
      </dsp:txXfrm>
    </dsp:sp>
    <dsp:sp modelId="{AF79752F-4DDD-44EB-8B2D-1B53B838B840}">
      <dsp:nvSpPr>
        <dsp:cNvPr id="0" name=""/>
        <dsp:cNvSpPr/>
      </dsp:nvSpPr>
      <dsp:spPr>
        <a:xfrm>
          <a:off x="0" y="480433"/>
          <a:ext cx="1511927" cy="456651"/>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19050" rIns="38100" bIns="19050" numCol="1" spcCol="1270" anchor="ctr" anchorCtr="0">
          <a:noAutofit/>
        </a:bodyPr>
        <a:lstStyle/>
        <a:p>
          <a:pPr lvl="0" algn="ctr" defTabSz="444500">
            <a:lnSpc>
              <a:spcPct val="90000"/>
            </a:lnSpc>
            <a:spcBef>
              <a:spcPct val="0"/>
            </a:spcBef>
            <a:spcAft>
              <a:spcPct val="35000"/>
            </a:spcAft>
          </a:pPr>
          <a:r>
            <a:rPr lang="es-ES" sz="1000" kern="1200">
              <a:latin typeface="Arial" pitchFamily="34" charset="0"/>
              <a:cs typeface="Arial" pitchFamily="34" charset="0"/>
            </a:rPr>
            <a:t>Base de cálculo</a:t>
          </a:r>
        </a:p>
      </dsp:txBody>
      <dsp:txXfrm>
        <a:off x="22292" y="502725"/>
        <a:ext cx="1467343" cy="412067"/>
      </dsp:txXfrm>
    </dsp:sp>
    <dsp:sp modelId="{B9B679CA-3EAA-4529-A485-FDACFF403B76}">
      <dsp:nvSpPr>
        <dsp:cNvPr id="0" name=""/>
        <dsp:cNvSpPr/>
      </dsp:nvSpPr>
      <dsp:spPr>
        <a:xfrm rot="5400000">
          <a:off x="4427040" y="-1909394"/>
          <a:ext cx="365321" cy="6195275"/>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a:lnSpc>
              <a:spcPct val="90000"/>
            </a:lnSpc>
            <a:spcBef>
              <a:spcPct val="0"/>
            </a:spcBef>
            <a:spcAft>
              <a:spcPct val="15000"/>
            </a:spcAft>
            <a:buChar char="••"/>
          </a:pPr>
          <a:r>
            <a:rPr lang="es-ES" sz="1000" kern="1200">
              <a:latin typeface="Arial" pitchFamily="34" charset="0"/>
              <a:cs typeface="Arial" pitchFamily="34" charset="0"/>
            </a:rPr>
            <a:t>Trimestral</a:t>
          </a:r>
        </a:p>
      </dsp:txBody>
      <dsp:txXfrm rot="-5400000">
        <a:off x="1512063" y="1023417"/>
        <a:ext cx="6177441" cy="329653"/>
      </dsp:txXfrm>
    </dsp:sp>
    <dsp:sp modelId="{173DD0A6-FDC8-421F-9D81-939392B323A2}">
      <dsp:nvSpPr>
        <dsp:cNvPr id="0" name=""/>
        <dsp:cNvSpPr/>
      </dsp:nvSpPr>
      <dsp:spPr>
        <a:xfrm>
          <a:off x="135" y="959917"/>
          <a:ext cx="1511927" cy="456651"/>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19050" rIns="38100" bIns="19050" numCol="1" spcCol="1270" anchor="ctr" anchorCtr="0">
          <a:noAutofit/>
        </a:bodyPr>
        <a:lstStyle/>
        <a:p>
          <a:pPr lvl="0" algn="ctr" defTabSz="444500">
            <a:lnSpc>
              <a:spcPct val="90000"/>
            </a:lnSpc>
            <a:spcBef>
              <a:spcPct val="0"/>
            </a:spcBef>
            <a:spcAft>
              <a:spcPct val="35000"/>
            </a:spcAft>
          </a:pPr>
          <a:r>
            <a:rPr lang="es-ES" sz="1000" kern="1200">
              <a:latin typeface="Arial" pitchFamily="34" charset="0"/>
              <a:cs typeface="Arial" pitchFamily="34" charset="0"/>
            </a:rPr>
            <a:t>Periodicidad</a:t>
          </a:r>
        </a:p>
      </dsp:txBody>
      <dsp:txXfrm>
        <a:off x="22427" y="982209"/>
        <a:ext cx="1467343" cy="412067"/>
      </dsp:txXfrm>
    </dsp:sp>
    <dsp:sp modelId="{9553F992-FFD1-4A84-9FE6-C30B4C8A1690}">
      <dsp:nvSpPr>
        <dsp:cNvPr id="0" name=""/>
        <dsp:cNvSpPr/>
      </dsp:nvSpPr>
      <dsp:spPr>
        <a:xfrm rot="5400000">
          <a:off x="4427040" y="-1429910"/>
          <a:ext cx="365321" cy="6195275"/>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a:lnSpc>
              <a:spcPct val="90000"/>
            </a:lnSpc>
            <a:spcBef>
              <a:spcPct val="0"/>
            </a:spcBef>
            <a:spcAft>
              <a:spcPct val="15000"/>
            </a:spcAft>
            <a:buChar char="••"/>
          </a:pPr>
          <a:endParaRPr lang="es-ES" sz="1000" kern="1200">
            <a:latin typeface="Arial" pitchFamily="34" charset="0"/>
            <a:cs typeface="Arial" pitchFamily="34" charset="0"/>
          </a:endParaRPr>
        </a:p>
        <a:p>
          <a:pPr marL="57150" lvl="1" indent="-57150" algn="l" defTabSz="444500">
            <a:lnSpc>
              <a:spcPct val="90000"/>
            </a:lnSpc>
            <a:spcBef>
              <a:spcPct val="0"/>
            </a:spcBef>
            <a:spcAft>
              <a:spcPct val="15000"/>
            </a:spcAft>
            <a:buChar char="••"/>
          </a:pPr>
          <a:r>
            <a:rPr lang="es-ES" sz="1000" kern="1200">
              <a:latin typeface="Arial" pitchFamily="34" charset="0"/>
              <a:cs typeface="Arial" pitchFamily="34" charset="0"/>
            </a:rPr>
            <a:t>Gestión</a:t>
          </a:r>
        </a:p>
      </dsp:txBody>
      <dsp:txXfrm rot="-5400000">
        <a:off x="1512063" y="1502901"/>
        <a:ext cx="6177441" cy="329653"/>
      </dsp:txXfrm>
    </dsp:sp>
    <dsp:sp modelId="{F1BCD501-2DC2-49B5-B2E1-CC5252C1117E}">
      <dsp:nvSpPr>
        <dsp:cNvPr id="0" name=""/>
        <dsp:cNvSpPr/>
      </dsp:nvSpPr>
      <dsp:spPr>
        <a:xfrm>
          <a:off x="135" y="1439401"/>
          <a:ext cx="1511927" cy="456651"/>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19050" rIns="38100" bIns="19050" numCol="1" spcCol="1270" anchor="ctr" anchorCtr="0">
          <a:noAutofit/>
        </a:bodyPr>
        <a:lstStyle/>
        <a:p>
          <a:pPr lvl="0" algn="ctr" defTabSz="444500">
            <a:lnSpc>
              <a:spcPct val="90000"/>
            </a:lnSpc>
            <a:spcBef>
              <a:spcPct val="0"/>
            </a:spcBef>
            <a:spcAft>
              <a:spcPct val="35000"/>
            </a:spcAft>
          </a:pPr>
          <a:r>
            <a:rPr lang="es-ES" sz="1000" kern="1200">
              <a:latin typeface="Arial" pitchFamily="34" charset="0"/>
              <a:cs typeface="Arial" pitchFamily="34" charset="0"/>
            </a:rPr>
            <a:t>Tipo</a:t>
          </a:r>
        </a:p>
      </dsp:txBody>
      <dsp:txXfrm>
        <a:off x="22427" y="1461693"/>
        <a:ext cx="1467343" cy="41206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6.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7.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8.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9.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8" Type="http://schemas.openxmlformats.org/officeDocument/2006/relationships/image" Target="../media/image6.jpeg"/><Relationship Id="rId3" Type="http://schemas.openxmlformats.org/officeDocument/2006/relationships/diagramData" Target="../diagrams/data9.xml"/><Relationship Id="rId7" Type="http://schemas.microsoft.com/office/2007/relationships/diagramDrawing" Target="../diagrams/drawing9.xml"/><Relationship Id="rId2" Type="http://schemas.openxmlformats.org/officeDocument/2006/relationships/image" Target="../media/image1.wmf"/><Relationship Id="rId1" Type="http://schemas.openxmlformats.org/officeDocument/2006/relationships/chart" Target="../charts/chart10.xml"/><Relationship Id="rId6" Type="http://schemas.openxmlformats.org/officeDocument/2006/relationships/diagramColors" Target="../diagrams/colors9.xml"/><Relationship Id="rId5" Type="http://schemas.openxmlformats.org/officeDocument/2006/relationships/diagramQuickStyle" Target="../diagrams/quickStyle9.xml"/><Relationship Id="rId4" Type="http://schemas.openxmlformats.org/officeDocument/2006/relationships/diagramLayout" Target="../diagrams/layout9.xml"/><Relationship Id="rId9" Type="http://schemas.openxmlformats.org/officeDocument/2006/relationships/image" Target="../media/image8.jpe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1.xml"/><Relationship Id="rId3" Type="http://schemas.openxmlformats.org/officeDocument/2006/relationships/image" Target="../media/image1.wmf"/><Relationship Id="rId7" Type="http://schemas.openxmlformats.org/officeDocument/2006/relationships/diagramLayout" Target="../diagrams/layout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diagramData" Target="../diagrams/data1.xml"/><Relationship Id="rId5" Type="http://schemas.openxmlformats.org/officeDocument/2006/relationships/image" Target="../media/image5.jpeg"/><Relationship Id="rId10" Type="http://schemas.microsoft.com/office/2007/relationships/diagramDrawing" Target="../diagrams/drawing1.xml"/><Relationship Id="rId4" Type="http://schemas.openxmlformats.org/officeDocument/2006/relationships/image" Target="../media/image4.jpeg"/><Relationship Id="rId9"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8" Type="http://schemas.openxmlformats.org/officeDocument/2006/relationships/image" Target="../media/image6.jpeg"/><Relationship Id="rId3" Type="http://schemas.openxmlformats.org/officeDocument/2006/relationships/diagramData" Target="../diagrams/data2.xml"/><Relationship Id="rId7" Type="http://schemas.microsoft.com/office/2007/relationships/diagramDrawing" Target="../diagrams/drawing2.xml"/><Relationship Id="rId2" Type="http://schemas.openxmlformats.org/officeDocument/2006/relationships/image" Target="../media/image1.wmf"/><Relationship Id="rId1" Type="http://schemas.openxmlformats.org/officeDocument/2006/relationships/chart" Target="../charts/chart3.xml"/><Relationship Id="rId6" Type="http://schemas.openxmlformats.org/officeDocument/2006/relationships/diagramColors" Target="../diagrams/colors2.xml"/><Relationship Id="rId5" Type="http://schemas.openxmlformats.org/officeDocument/2006/relationships/diagramQuickStyle" Target="../diagrams/quickStyle2.xml"/><Relationship Id="rId4" Type="http://schemas.openxmlformats.org/officeDocument/2006/relationships/diagramLayout" Target="../diagrams/layout2.xml"/><Relationship Id="rId9" Type="http://schemas.openxmlformats.org/officeDocument/2006/relationships/image" Target="../media/image7.jpeg"/></Relationships>
</file>

<file path=xl/drawings/_rels/drawing4.xml.rels><?xml version="1.0" encoding="UTF-8" standalone="yes"?>
<Relationships xmlns="http://schemas.openxmlformats.org/package/2006/relationships"><Relationship Id="rId8" Type="http://schemas.openxmlformats.org/officeDocument/2006/relationships/image" Target="../media/image6.jpeg"/><Relationship Id="rId3" Type="http://schemas.openxmlformats.org/officeDocument/2006/relationships/diagramData" Target="../diagrams/data3.xml"/><Relationship Id="rId7" Type="http://schemas.microsoft.com/office/2007/relationships/diagramDrawing" Target="../diagrams/drawing3.xml"/><Relationship Id="rId2" Type="http://schemas.openxmlformats.org/officeDocument/2006/relationships/image" Target="../media/image1.wmf"/><Relationship Id="rId1" Type="http://schemas.openxmlformats.org/officeDocument/2006/relationships/chart" Target="../charts/chart4.xml"/><Relationship Id="rId6" Type="http://schemas.openxmlformats.org/officeDocument/2006/relationships/diagramColors" Target="../diagrams/colors3.xml"/><Relationship Id="rId5" Type="http://schemas.openxmlformats.org/officeDocument/2006/relationships/diagramQuickStyle" Target="../diagrams/quickStyle3.xml"/><Relationship Id="rId4" Type="http://schemas.openxmlformats.org/officeDocument/2006/relationships/diagramLayout" Target="../diagrams/layout3.xml"/><Relationship Id="rId9" Type="http://schemas.openxmlformats.org/officeDocument/2006/relationships/image" Target="../media/image8.jpeg"/></Relationships>
</file>

<file path=xl/drawings/_rels/drawing5.xml.rels><?xml version="1.0" encoding="UTF-8" standalone="yes"?>
<Relationships xmlns="http://schemas.openxmlformats.org/package/2006/relationships"><Relationship Id="rId8" Type="http://schemas.openxmlformats.org/officeDocument/2006/relationships/image" Target="../media/image6.jpeg"/><Relationship Id="rId3" Type="http://schemas.openxmlformats.org/officeDocument/2006/relationships/diagramData" Target="../diagrams/data4.xml"/><Relationship Id="rId7" Type="http://schemas.microsoft.com/office/2007/relationships/diagramDrawing" Target="../diagrams/drawing4.xml"/><Relationship Id="rId2" Type="http://schemas.openxmlformats.org/officeDocument/2006/relationships/image" Target="../media/image1.wmf"/><Relationship Id="rId1" Type="http://schemas.openxmlformats.org/officeDocument/2006/relationships/chart" Target="../charts/chart5.xml"/><Relationship Id="rId6" Type="http://schemas.openxmlformats.org/officeDocument/2006/relationships/diagramColors" Target="../diagrams/colors4.xml"/><Relationship Id="rId5" Type="http://schemas.openxmlformats.org/officeDocument/2006/relationships/diagramQuickStyle" Target="../diagrams/quickStyle4.xml"/><Relationship Id="rId4" Type="http://schemas.openxmlformats.org/officeDocument/2006/relationships/diagramLayout" Target="../diagrams/layout4.xml"/><Relationship Id="rId9" Type="http://schemas.openxmlformats.org/officeDocument/2006/relationships/image" Target="../media/image8.jpeg"/></Relationships>
</file>

<file path=xl/drawings/_rels/drawing6.xml.rels><?xml version="1.0" encoding="UTF-8" standalone="yes"?>
<Relationships xmlns="http://schemas.openxmlformats.org/package/2006/relationships"><Relationship Id="rId8" Type="http://schemas.openxmlformats.org/officeDocument/2006/relationships/image" Target="../media/image6.jpeg"/><Relationship Id="rId3" Type="http://schemas.openxmlformats.org/officeDocument/2006/relationships/diagramData" Target="../diagrams/data5.xml"/><Relationship Id="rId7" Type="http://schemas.microsoft.com/office/2007/relationships/diagramDrawing" Target="../diagrams/drawing5.xml"/><Relationship Id="rId2" Type="http://schemas.openxmlformats.org/officeDocument/2006/relationships/image" Target="../media/image1.wmf"/><Relationship Id="rId1" Type="http://schemas.openxmlformats.org/officeDocument/2006/relationships/chart" Target="../charts/chart6.xml"/><Relationship Id="rId6" Type="http://schemas.openxmlformats.org/officeDocument/2006/relationships/diagramColors" Target="../diagrams/colors5.xml"/><Relationship Id="rId5" Type="http://schemas.openxmlformats.org/officeDocument/2006/relationships/diagramQuickStyle" Target="../diagrams/quickStyle5.xml"/><Relationship Id="rId4" Type="http://schemas.openxmlformats.org/officeDocument/2006/relationships/diagramLayout" Target="../diagrams/layout5.xml"/><Relationship Id="rId9" Type="http://schemas.openxmlformats.org/officeDocument/2006/relationships/image" Target="../media/image8.jpeg"/></Relationships>
</file>

<file path=xl/drawings/_rels/drawing7.xml.rels><?xml version="1.0" encoding="UTF-8" standalone="yes"?>
<Relationships xmlns="http://schemas.openxmlformats.org/package/2006/relationships"><Relationship Id="rId8" Type="http://schemas.openxmlformats.org/officeDocument/2006/relationships/image" Target="../media/image6.jpeg"/><Relationship Id="rId3" Type="http://schemas.openxmlformats.org/officeDocument/2006/relationships/diagramData" Target="../diagrams/data6.xml"/><Relationship Id="rId7" Type="http://schemas.microsoft.com/office/2007/relationships/diagramDrawing" Target="../diagrams/drawing6.xml"/><Relationship Id="rId2" Type="http://schemas.openxmlformats.org/officeDocument/2006/relationships/image" Target="../media/image1.wmf"/><Relationship Id="rId1" Type="http://schemas.openxmlformats.org/officeDocument/2006/relationships/chart" Target="../charts/chart7.xml"/><Relationship Id="rId6" Type="http://schemas.openxmlformats.org/officeDocument/2006/relationships/diagramColors" Target="../diagrams/colors6.xml"/><Relationship Id="rId5" Type="http://schemas.openxmlformats.org/officeDocument/2006/relationships/diagramQuickStyle" Target="../diagrams/quickStyle6.xml"/><Relationship Id="rId4" Type="http://schemas.openxmlformats.org/officeDocument/2006/relationships/diagramLayout" Target="../diagrams/layout6.xml"/><Relationship Id="rId9" Type="http://schemas.openxmlformats.org/officeDocument/2006/relationships/image" Target="../media/image8.jpeg"/></Relationships>
</file>

<file path=xl/drawings/_rels/drawing8.xml.rels><?xml version="1.0" encoding="UTF-8" standalone="yes"?>
<Relationships xmlns="http://schemas.openxmlformats.org/package/2006/relationships"><Relationship Id="rId8" Type="http://schemas.openxmlformats.org/officeDocument/2006/relationships/diagramColors" Target="../diagrams/colors7.xml"/><Relationship Id="rId3" Type="http://schemas.openxmlformats.org/officeDocument/2006/relationships/image" Target="../media/image6.jpeg"/><Relationship Id="rId7" Type="http://schemas.openxmlformats.org/officeDocument/2006/relationships/diagramQuickStyle" Target="../diagrams/quickStyle7.xml"/><Relationship Id="rId2" Type="http://schemas.openxmlformats.org/officeDocument/2006/relationships/image" Target="../media/image1.wmf"/><Relationship Id="rId1" Type="http://schemas.openxmlformats.org/officeDocument/2006/relationships/chart" Target="../charts/chart8.xml"/><Relationship Id="rId6" Type="http://schemas.openxmlformats.org/officeDocument/2006/relationships/diagramLayout" Target="../diagrams/layout7.xml"/><Relationship Id="rId5" Type="http://schemas.openxmlformats.org/officeDocument/2006/relationships/diagramData" Target="../diagrams/data7.xml"/><Relationship Id="rId4" Type="http://schemas.openxmlformats.org/officeDocument/2006/relationships/image" Target="../media/image8.jpeg"/><Relationship Id="rId9" Type="http://schemas.microsoft.com/office/2007/relationships/diagramDrawing" Target="../diagrams/drawing7.xml"/></Relationships>
</file>

<file path=xl/drawings/_rels/drawing9.xml.rels><?xml version="1.0" encoding="UTF-8" standalone="yes"?>
<Relationships xmlns="http://schemas.openxmlformats.org/package/2006/relationships"><Relationship Id="rId8" Type="http://schemas.openxmlformats.org/officeDocument/2006/relationships/image" Target="../media/image6.jpeg"/><Relationship Id="rId3" Type="http://schemas.openxmlformats.org/officeDocument/2006/relationships/diagramData" Target="../diagrams/data8.xml"/><Relationship Id="rId7" Type="http://schemas.microsoft.com/office/2007/relationships/diagramDrawing" Target="../diagrams/drawing8.xml"/><Relationship Id="rId2" Type="http://schemas.openxmlformats.org/officeDocument/2006/relationships/image" Target="../media/image1.wmf"/><Relationship Id="rId1" Type="http://schemas.openxmlformats.org/officeDocument/2006/relationships/chart" Target="../charts/chart9.xml"/><Relationship Id="rId6" Type="http://schemas.openxmlformats.org/officeDocument/2006/relationships/diagramColors" Target="../diagrams/colors8.xml"/><Relationship Id="rId5" Type="http://schemas.openxmlformats.org/officeDocument/2006/relationships/diagramQuickStyle" Target="../diagrams/quickStyle8.xml"/><Relationship Id="rId4" Type="http://schemas.openxmlformats.org/officeDocument/2006/relationships/diagramLayout" Target="../diagrams/layout8.xml"/><Relationship Id="rId9"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390525</xdr:colOff>
      <xdr:row>2</xdr:row>
      <xdr:rowOff>66675</xdr:rowOff>
    </xdr:to>
    <xdr:pic>
      <xdr:nvPicPr>
        <xdr:cNvPr id="12301" name="Picture 12" descr="Logos CONALEP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7433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1638300</xdr:colOff>
      <xdr:row>0</xdr:row>
      <xdr:rowOff>66675</xdr:rowOff>
    </xdr:from>
    <xdr:to>
      <xdr:col>6</xdr:col>
      <xdr:colOff>676275</xdr:colOff>
      <xdr:row>4</xdr:row>
      <xdr:rowOff>19050</xdr:rowOff>
    </xdr:to>
    <xdr:grpSp>
      <xdr:nvGrpSpPr>
        <xdr:cNvPr id="12302" name="Group 24"/>
        <xdr:cNvGrpSpPr>
          <a:grpSpLocks/>
        </xdr:cNvGrpSpPr>
      </xdr:nvGrpSpPr>
      <xdr:grpSpPr bwMode="auto">
        <a:xfrm>
          <a:off x="5558858" y="66675"/>
          <a:ext cx="1274649" cy="700768"/>
          <a:chOff x="7849" y="1073"/>
          <a:chExt cx="3133" cy="1897"/>
        </a:xfrm>
      </xdr:grpSpPr>
      <xdr:pic>
        <xdr:nvPicPr>
          <xdr:cNvPr id="12303" name="Picture 25" descr="hoja membretada0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304" name="Picture 26" descr="hoja membretada0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16</xdr:row>
      <xdr:rowOff>114300</xdr:rowOff>
    </xdr:from>
    <xdr:to>
      <xdr:col>3</xdr:col>
      <xdr:colOff>438150</xdr:colOff>
      <xdr:row>31</xdr:row>
      <xdr:rowOff>819150</xdr:rowOff>
    </xdr:to>
    <xdr:graphicFrame macro="">
      <xdr:nvGraphicFramePr>
        <xdr:cNvPr id="102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xdr:row>
      <xdr:rowOff>190500</xdr:rowOff>
    </xdr:from>
    <xdr:to>
      <xdr:col>9</xdr:col>
      <xdr:colOff>0</xdr:colOff>
      <xdr:row>5</xdr:row>
      <xdr:rowOff>190500</xdr:rowOff>
    </xdr:to>
    <xdr:sp macro="" textlink="">
      <xdr:nvSpPr>
        <xdr:cNvPr id="10267" name="Line 10"/>
        <xdr:cNvSpPr>
          <a:spLocks noChangeShapeType="1"/>
        </xdr:cNvSpPr>
      </xdr:nvSpPr>
      <xdr:spPr bwMode="auto">
        <a:xfrm>
          <a:off x="0" y="1457325"/>
          <a:ext cx="6562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180975</xdr:rowOff>
    </xdr:from>
    <xdr:to>
      <xdr:col>3</xdr:col>
      <xdr:colOff>266700</xdr:colOff>
      <xdr:row>4</xdr:row>
      <xdr:rowOff>161925</xdr:rowOff>
    </xdr:to>
    <xdr:pic>
      <xdr:nvPicPr>
        <xdr:cNvPr id="10268" name="Picture 12" descr="Logos CONALEP 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714375"/>
          <a:ext cx="33242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32</xdr:row>
      <xdr:rowOff>19051</xdr:rowOff>
    </xdr:from>
    <xdr:to>
      <xdr:col>8</xdr:col>
      <xdr:colOff>514350</xdr:colOff>
      <xdr:row>36</xdr:row>
      <xdr:rowOff>381000</xdr:rowOff>
    </xdr:to>
    <xdr:graphicFrame macro="">
      <xdr:nvGraphicFramePr>
        <xdr:cNvPr id="6" name="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419100</xdr:colOff>
      <xdr:row>0</xdr:row>
      <xdr:rowOff>228600</xdr:rowOff>
    </xdr:from>
    <xdr:to>
      <xdr:col>8</xdr:col>
      <xdr:colOff>561975</xdr:colOff>
      <xdr:row>4</xdr:row>
      <xdr:rowOff>114300</xdr:rowOff>
    </xdr:to>
    <xdr:grpSp>
      <xdr:nvGrpSpPr>
        <xdr:cNvPr id="10270" name="Group 24"/>
        <xdr:cNvGrpSpPr>
          <a:grpSpLocks/>
        </xdr:cNvGrpSpPr>
      </xdr:nvGrpSpPr>
      <xdr:grpSpPr bwMode="auto">
        <a:xfrm>
          <a:off x="4848225" y="228600"/>
          <a:ext cx="1657350" cy="952500"/>
          <a:chOff x="7849" y="1073"/>
          <a:chExt cx="3133" cy="1897"/>
        </a:xfrm>
      </xdr:grpSpPr>
      <xdr:pic>
        <xdr:nvPicPr>
          <xdr:cNvPr id="10272" name="Picture 25" descr="hoja membretada0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273" name="Picture 26" descr="hoja membretada0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476251</xdr:colOff>
      <xdr:row>15</xdr:row>
      <xdr:rowOff>66675</xdr:rowOff>
    </xdr:from>
    <xdr:to>
      <xdr:col>9</xdr:col>
      <xdr:colOff>47625</xdr:colOff>
      <xdr:row>32</xdr:row>
      <xdr:rowOff>85725</xdr:rowOff>
    </xdr:to>
    <xdr:sp macro="" textlink="">
      <xdr:nvSpPr>
        <xdr:cNvPr id="11" name="Text Box 16"/>
        <xdr:cNvSpPr txBox="1">
          <a:spLocks noChangeArrowheads="1"/>
        </xdr:cNvSpPr>
      </xdr:nvSpPr>
      <xdr:spPr bwMode="auto">
        <a:xfrm>
          <a:off x="3552826" y="3676650"/>
          <a:ext cx="3057524" cy="5362575"/>
        </a:xfrm>
        <a:prstGeom prst="rect">
          <a:avLst/>
        </a:prstGeom>
        <a:solidFill>
          <a:srgbClr val="FFFFFF"/>
        </a:solidFill>
        <a:ln w="9525">
          <a:noFill/>
          <a:miter lim="800000"/>
          <a:headEnd/>
          <a:tailEnd/>
        </a:ln>
      </xdr:spPr>
      <xdr:txBody>
        <a:bodyPr vertOverflow="clip" wrap="square" lIns="27432" tIns="22860" rIns="27432" bIns="22860" anchor="t" upright="1"/>
        <a:lstStyle/>
        <a:p>
          <a:pPr marL="0" indent="0" algn="just" rtl="0"/>
          <a:r>
            <a:rPr lang="es-MX" sz="1000" b="0" i="0">
              <a:latin typeface="Arial" pitchFamily="34" charset="0"/>
              <a:ea typeface="+mn-ea"/>
              <a:cs typeface="Arial" pitchFamily="34" charset="0"/>
            </a:rPr>
            <a:t>El Presupuesto Ejercido de Partidas Sujetas a Restricción, durante el tercer trimestre del 2011, se situó en $812,630 miles de pesos, lo que ubica al Índice de Evolución del Presupuesto Ejercido de Partidas Sujetas a Restricción en un nivel de cumplimiento del 90.2%, reflejándose un incremento de 12. 5 puntos porcentuales respecto al ejercicio 2010, este resultado como</a:t>
          </a:r>
          <a:r>
            <a:rPr lang="es-MX" sz="1000" b="0" i="0" baseline="0">
              <a:latin typeface="Arial" pitchFamily="34" charset="0"/>
              <a:ea typeface="+mn-ea"/>
              <a:cs typeface="Arial" pitchFamily="34" charset="0"/>
            </a:rPr>
            <a:t> consecuencia</a:t>
          </a:r>
          <a:r>
            <a:rPr lang="es-MX" sz="1000" b="0" i="0">
              <a:latin typeface="Arial" pitchFamily="34" charset="0"/>
              <a:ea typeface="+mn-ea"/>
              <a:cs typeface="Arial" pitchFamily="34" charset="0"/>
            </a:rPr>
            <a:t> de la eficiencia del presupuesto en total apego a las medidas de austeridad y disciplina del gasto de la Administración Pública Federal. La diferencia del 9.8%, obedece básicamente a recursos comprometidos para su pago en el cuarto trimestre, de acuerdo a lo siguiente:</a:t>
          </a:r>
        </a:p>
        <a:p>
          <a:pPr marL="0" indent="0" algn="just" rtl="0"/>
          <a:endParaRPr lang="es-MX" sz="1000" b="0" i="0">
            <a:latin typeface="Arial" pitchFamily="34" charset="0"/>
            <a:ea typeface="+mn-ea"/>
            <a:cs typeface="Arial" pitchFamily="34" charset="0"/>
          </a:endParaRPr>
        </a:p>
        <a:p>
          <a:pPr marL="0" indent="0" algn="just" rtl="0"/>
          <a:r>
            <a:rPr lang="es-MX" sz="1000" b="0" i="0">
              <a:latin typeface="Arial" pitchFamily="34" charset="0"/>
              <a:ea typeface="+mn-ea"/>
              <a:cs typeface="Arial" pitchFamily="34" charset="0"/>
            </a:rPr>
            <a:t>- En el capítulo 1000 existe una variación por $6,710 miles de pesos, correspondientes a recursos fiscales </a:t>
          </a:r>
        </a:p>
        <a:p>
          <a:pPr marL="0" indent="0" algn="just" rtl="0"/>
          <a:endParaRPr lang="es-MX" sz="1000" b="0" i="0">
            <a:latin typeface="Arial" pitchFamily="34" charset="0"/>
            <a:ea typeface="+mn-ea"/>
            <a:cs typeface="Arial" pitchFamily="34" charset="0"/>
          </a:endParaRPr>
        </a:p>
        <a:p>
          <a:pPr marL="0" indent="0" algn="just" rtl="0"/>
          <a:r>
            <a:rPr lang="es-MX" sz="1000" b="0" i="0">
              <a:latin typeface="Arial" pitchFamily="34" charset="0"/>
              <a:ea typeface="+mn-ea"/>
              <a:cs typeface="Arial" pitchFamily="34" charset="0"/>
            </a:rPr>
            <a:t>- Para los capítulos 2000 y 3000, existe una variación por $28,384 miles de pesos de recursos fiscales y $46,578 miles de pesos de ingresos propios de los cuales $18,543 corresponden a recursos no captados, y la diferencia se encuentra comprometida para su pago.</a:t>
          </a:r>
        </a:p>
        <a:p>
          <a:pPr marL="0" indent="0" algn="just" rtl="0"/>
          <a:endParaRPr lang="es-MX" sz="1000" b="0" i="0">
            <a:latin typeface="Arial" pitchFamily="34" charset="0"/>
            <a:ea typeface="+mn-ea"/>
            <a:cs typeface="Arial" pitchFamily="34" charset="0"/>
          </a:endParaRPr>
        </a:p>
        <a:p>
          <a:pPr marL="0" indent="0" algn="just" rtl="0"/>
          <a:r>
            <a:rPr lang="es-MX" sz="1000" b="0" i="0">
              <a:latin typeface="Arial" pitchFamily="34" charset="0"/>
              <a:ea typeface="+mn-ea"/>
              <a:cs typeface="Arial" pitchFamily="34" charset="0"/>
            </a:rPr>
            <a:t>- Para el capítulo 5000, la variación asciende a $5,496 miles de pesos.</a:t>
          </a:r>
        </a:p>
        <a:p>
          <a:pPr marL="0" indent="0" algn="just" rtl="0"/>
          <a:endParaRPr lang="es-MX" sz="1000" b="0" i="0">
            <a:latin typeface="Arial" pitchFamily="34" charset="0"/>
            <a:ea typeface="+mn-ea"/>
            <a:cs typeface="Arial" pitchFamily="34" charset="0"/>
          </a:endParaRPr>
        </a:p>
        <a:p>
          <a:pPr marL="0" indent="0" algn="just" rtl="0"/>
          <a:r>
            <a:rPr lang="es-MX" sz="1000" b="0" i="0">
              <a:latin typeface="Arial" pitchFamily="34" charset="0"/>
              <a:ea typeface="+mn-ea"/>
              <a:cs typeface="Arial" pitchFamily="34" charset="0"/>
            </a:rPr>
            <a:t>- Para el capítulo 6000, existe una variación por $770 miles de pesos.</a:t>
          </a:r>
        </a:p>
        <a:p>
          <a:pPr marL="0" indent="0" algn="just" rtl="0"/>
          <a:endParaRPr lang="es-MX" sz="900" b="0" i="0">
            <a:latin typeface="Arial" pitchFamily="34" charset="0"/>
            <a:ea typeface="+mn-ea"/>
            <a:cs typeface="Arial" pitchFamily="34" charset="0"/>
          </a:endParaRPr>
        </a:p>
        <a:p>
          <a:pPr marL="0" indent="0" algn="just" rtl="0"/>
          <a:endParaRPr lang="es-MX" sz="900" b="0" i="0">
            <a:latin typeface="Arial" pitchFamily="34" charset="0"/>
            <a:ea typeface="+mn-ea"/>
            <a:cs typeface="Arial" pitchFamily="34" charset="0"/>
          </a:endParaRPr>
        </a:p>
        <a:p>
          <a:pPr marL="0" indent="0" algn="just" rtl="0"/>
          <a:r>
            <a:rPr lang="es-MX" sz="800" b="0" i="0">
              <a:latin typeface="Arial" pitchFamily="34" charset="0"/>
              <a:ea typeface="+mn-ea"/>
              <a:cs typeface="Arial" pitchFamily="34" charset="0"/>
            </a:rPr>
            <a:t>Nota: Debido a que a partir del ejercicio 2009, todas las partidas ejercidas se consideran sujetas al cumplimiento de las medidas de Austeridad y Disciplina del Gasto, este indicador reporta las mismas cifras que el indicador "Evolución del Presupuesto Reprogramado total"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38100</xdr:rowOff>
    </xdr:from>
    <xdr:to>
      <xdr:col>12</xdr:col>
      <xdr:colOff>19050</xdr:colOff>
      <xdr:row>32</xdr:row>
      <xdr:rowOff>114300</xdr:rowOff>
    </xdr:to>
    <xdr:graphicFrame macro="">
      <xdr:nvGraphicFramePr>
        <xdr:cNvPr id="112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38</xdr:row>
      <xdr:rowOff>228600</xdr:rowOff>
    </xdr:from>
    <xdr:to>
      <xdr:col>13</xdr:col>
      <xdr:colOff>28575</xdr:colOff>
      <xdr:row>38</xdr:row>
      <xdr:rowOff>447675</xdr:rowOff>
    </xdr:to>
    <xdr:sp macro="" textlink="">
      <xdr:nvSpPr>
        <xdr:cNvPr id="3" name="Text Box 3"/>
        <xdr:cNvSpPr txBox="1">
          <a:spLocks noChangeArrowheads="1"/>
        </xdr:cNvSpPr>
      </xdr:nvSpPr>
      <xdr:spPr bwMode="auto">
        <a:xfrm>
          <a:off x="400050" y="8467725"/>
          <a:ext cx="4191000" cy="2190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800" b="1" i="0" u="none" strike="noStrike" baseline="0">
              <a:solidFill>
                <a:srgbClr val="000000"/>
              </a:solidFill>
              <a:latin typeface="Arial"/>
              <a:cs typeface="Arial"/>
            </a:rPr>
            <a:t>DEFINICIÓN</a:t>
          </a:r>
        </a:p>
      </xdr:txBody>
    </xdr:sp>
    <xdr:clientData/>
  </xdr:twoCellAnchor>
  <xdr:twoCellAnchor>
    <xdr:from>
      <xdr:col>0</xdr:col>
      <xdr:colOff>19050</xdr:colOff>
      <xdr:row>32</xdr:row>
      <xdr:rowOff>209550</xdr:rowOff>
    </xdr:from>
    <xdr:to>
      <xdr:col>12</xdr:col>
      <xdr:colOff>19050</xdr:colOff>
      <xdr:row>38</xdr:row>
      <xdr:rowOff>447675</xdr:rowOff>
    </xdr:to>
    <xdr:graphicFrame macro="">
      <xdr:nvGraphicFramePr>
        <xdr:cNvPr id="1129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9</xdr:col>
      <xdr:colOff>19050</xdr:colOff>
      <xdr:row>3</xdr:row>
      <xdr:rowOff>28575</xdr:rowOff>
    </xdr:to>
    <xdr:pic>
      <xdr:nvPicPr>
        <xdr:cNvPr id="11295" name="Picture 14" descr="Logos CONALEP COLO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33242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152400</xdr:colOff>
      <xdr:row>0</xdr:row>
      <xdr:rowOff>95250</xdr:rowOff>
    </xdr:from>
    <xdr:to>
      <xdr:col>22</xdr:col>
      <xdr:colOff>228600</xdr:colOff>
      <xdr:row>6</xdr:row>
      <xdr:rowOff>0</xdr:rowOff>
    </xdr:to>
    <xdr:grpSp>
      <xdr:nvGrpSpPr>
        <xdr:cNvPr id="11296" name="Group 24"/>
        <xdr:cNvGrpSpPr>
          <a:grpSpLocks/>
        </xdr:cNvGrpSpPr>
      </xdr:nvGrpSpPr>
      <xdr:grpSpPr bwMode="auto">
        <a:xfrm>
          <a:off x="6197859" y="95250"/>
          <a:ext cx="1514670" cy="847531"/>
          <a:chOff x="7849" y="1073"/>
          <a:chExt cx="3133" cy="1897"/>
        </a:xfrm>
      </xdr:grpSpPr>
      <xdr:pic>
        <xdr:nvPicPr>
          <xdr:cNvPr id="11299" name="Picture 25" descr="hoja membretada0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300" name="Picture 26" descr="hoja membretada0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29158</xdr:colOff>
      <xdr:row>38</xdr:row>
      <xdr:rowOff>929307</xdr:rowOff>
    </xdr:from>
    <xdr:to>
      <xdr:col>22</xdr:col>
      <xdr:colOff>252704</xdr:colOff>
      <xdr:row>40</xdr:row>
      <xdr:rowOff>114601</xdr:rowOff>
    </xdr:to>
    <xdr:graphicFrame macro="">
      <xdr:nvGraphicFramePr>
        <xdr:cNvPr id="9" name="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13</xdr:col>
      <xdr:colOff>34018</xdr:colOff>
      <xdr:row>21</xdr:row>
      <xdr:rowOff>126154</xdr:rowOff>
    </xdr:from>
    <xdr:to>
      <xdr:col>22</xdr:col>
      <xdr:colOff>129268</xdr:colOff>
      <xdr:row>38</xdr:row>
      <xdr:rowOff>573439</xdr:rowOff>
    </xdr:to>
    <xdr:sp macro="" textlink="">
      <xdr:nvSpPr>
        <xdr:cNvPr id="10" name="Text Box 6"/>
        <xdr:cNvSpPr txBox="1">
          <a:spLocks noChangeArrowheads="1"/>
        </xdr:cNvSpPr>
      </xdr:nvSpPr>
      <xdr:spPr bwMode="auto">
        <a:xfrm>
          <a:off x="4596493" y="3583729"/>
          <a:ext cx="3009900" cy="5228835"/>
        </a:xfrm>
        <a:prstGeom prst="rect">
          <a:avLst/>
        </a:prstGeom>
        <a:noFill/>
        <a:ln w="9525">
          <a:noFill/>
          <a:miter lim="800000"/>
          <a:headEnd/>
          <a:tailEnd/>
        </a:ln>
      </xdr:spPr>
      <xdr:txBody>
        <a:bodyPr vertOverflow="clip" wrap="square" lIns="27432" tIns="22860" rIns="27432" bIns="0" anchor="t" upright="1"/>
        <a:lstStyle/>
        <a:p>
          <a:pPr algn="just"/>
          <a:r>
            <a:rPr lang="es-ES" sz="1000" i="0">
              <a:latin typeface="Arial" pitchFamily="34" charset="0"/>
              <a:ea typeface="+mn-ea"/>
              <a:cs typeface="Arial" pitchFamily="34" charset="0"/>
            </a:rPr>
            <a:t>Durante el tercer trimestre del ejercicio 2011 a nivel nacional se beneficiaron </a:t>
          </a:r>
          <a:r>
            <a:rPr lang="es-ES" sz="1000" b="0" i="0">
              <a:latin typeface="Arial" pitchFamily="34" charset="0"/>
              <a:ea typeface="+mn-ea"/>
              <a:cs typeface="Arial" pitchFamily="34" charset="0"/>
            </a:rPr>
            <a:t>a 77,299 personas con cursos de capacitación</a:t>
          </a:r>
          <a:r>
            <a:rPr lang="es-ES" sz="1000" i="0">
              <a:latin typeface="Arial" pitchFamily="34" charset="0"/>
              <a:ea typeface="+mn-ea"/>
              <a:cs typeface="Arial" pitchFamily="34" charset="0"/>
            </a:rPr>
            <a:t>, lo que representa un incremento</a:t>
          </a:r>
          <a:r>
            <a:rPr lang="es-ES" sz="1000" i="0" baseline="0">
              <a:latin typeface="Arial" pitchFamily="34" charset="0"/>
              <a:ea typeface="+mn-ea"/>
              <a:cs typeface="Arial" pitchFamily="34" charset="0"/>
            </a:rPr>
            <a:t> del 41% </a:t>
          </a:r>
          <a:r>
            <a:rPr lang="es-ES" sz="1000" i="0">
              <a:latin typeface="Arial" pitchFamily="34" charset="0"/>
              <a:ea typeface="+mn-ea"/>
              <a:cs typeface="Arial" pitchFamily="34" charset="0"/>
            </a:rPr>
            <a:t>respecto del mismo periodo del año anterior. </a:t>
          </a:r>
        </a:p>
        <a:p>
          <a:pPr algn="just"/>
          <a:endParaRPr lang="es-ES" sz="1000" i="0">
            <a:effectLst/>
            <a:latin typeface="Arial" pitchFamily="34" charset="0"/>
            <a:ea typeface="+mn-ea"/>
            <a:cs typeface="Arial" pitchFamily="34" charset="0"/>
          </a:endParaRPr>
        </a:p>
        <a:p>
          <a:pPr algn="just"/>
          <a:r>
            <a:rPr lang="es-ES_tradnl" sz="1000" i="0">
              <a:effectLst/>
              <a:latin typeface="Arial" pitchFamily="34" charset="0"/>
              <a:ea typeface="+mn-ea"/>
              <a:cs typeface="Arial" pitchFamily="34" charset="0"/>
            </a:rPr>
            <a:t>Para los meses de enero a septiembre, se muestra un avance del 73% respecto de la meta anual (198,229 personas</a:t>
          </a:r>
          <a:r>
            <a:rPr lang="es-ES_tradnl" sz="1000" i="0" baseline="0">
              <a:effectLst/>
              <a:latin typeface="Arial" pitchFamily="34" charset="0"/>
              <a:ea typeface="+mn-ea"/>
              <a:cs typeface="Arial" pitchFamily="34" charset="0"/>
            </a:rPr>
            <a:t> </a:t>
          </a:r>
          <a:r>
            <a:rPr lang="es-ES_tradnl" sz="1000" i="0">
              <a:effectLst/>
              <a:latin typeface="Arial" pitchFamily="34" charset="0"/>
              <a:ea typeface="+mn-ea"/>
              <a:cs typeface="Arial" pitchFamily="34" charset="0"/>
            </a:rPr>
            <a:t>capacitadas), con 145,397 personas capacitadas,</a:t>
          </a:r>
          <a:r>
            <a:rPr lang="es-ES_tradnl" sz="1000" i="0" baseline="0">
              <a:effectLst/>
              <a:latin typeface="Arial" pitchFamily="34" charset="0"/>
              <a:ea typeface="+mn-ea"/>
              <a:cs typeface="Arial" pitchFamily="34" charset="0"/>
            </a:rPr>
            <a:t> cifra superior en 12.7% comparada con el mismo periodo del ciclo 2010, lo que representó capacitar a 16,342 personas más.</a:t>
          </a:r>
          <a:endParaRPr lang="es-ES_tradnl" sz="1000" i="0">
            <a:effectLst/>
            <a:latin typeface="Arial" pitchFamily="34" charset="0"/>
            <a:ea typeface="+mn-ea"/>
            <a:cs typeface="Arial" pitchFamily="34" charset="0"/>
          </a:endParaRPr>
        </a:p>
        <a:p>
          <a:pPr algn="just"/>
          <a:endParaRPr lang="es-ES_tradnl" sz="1000" i="0">
            <a:effectLst/>
            <a:latin typeface="Arial" pitchFamily="34" charset="0"/>
            <a:ea typeface="+mn-ea"/>
            <a:cs typeface="Arial" pitchFamily="34" charset="0"/>
          </a:endParaRPr>
        </a:p>
        <a:p>
          <a:pPr algn="just"/>
          <a:r>
            <a:rPr lang="es-ES" sz="1000" i="0" baseline="0">
              <a:latin typeface="Arial" pitchFamily="34" charset="0"/>
              <a:ea typeface="+mn-ea"/>
              <a:cs typeface="Arial" pitchFamily="34" charset="0"/>
            </a:rPr>
            <a:t>En el periodo de enero a septiembre se han impartido un total de </a:t>
          </a:r>
          <a:r>
            <a:rPr lang="es-ES" sz="1000" i="0">
              <a:latin typeface="Arial" pitchFamily="34" charset="0"/>
              <a:ea typeface="+mn-ea"/>
              <a:cs typeface="Arial" pitchFamily="34" charset="0"/>
            </a:rPr>
            <a:t>11,519 cursos de capacitación, con los que se logró captar un monto superior a los </a:t>
          </a:r>
          <a:r>
            <a:rPr lang="es-ES" sz="1000" i="0">
              <a:solidFill>
                <a:sysClr val="windowText" lastClr="000000"/>
              </a:solidFill>
              <a:latin typeface="Arial" pitchFamily="34" charset="0"/>
              <a:ea typeface="+mn-ea"/>
              <a:cs typeface="Arial" pitchFamily="34" charset="0"/>
            </a:rPr>
            <a:t>75 millones </a:t>
          </a:r>
          <a:r>
            <a:rPr lang="es-ES" sz="1000" i="0">
              <a:latin typeface="Arial" pitchFamily="34" charset="0"/>
              <a:ea typeface="+mn-ea"/>
              <a:cs typeface="Arial" pitchFamily="34" charset="0"/>
            </a:rPr>
            <a:t>de pesos por concepto de ingresos propios.  En</a:t>
          </a:r>
          <a:r>
            <a:rPr lang="es-ES" sz="1000" i="0" baseline="0">
              <a:latin typeface="Arial" pitchFamily="34" charset="0"/>
              <a:ea typeface="+mn-ea"/>
              <a:cs typeface="Arial" pitchFamily="34" charset="0"/>
            </a:rPr>
            <a:t> el </a:t>
          </a:r>
          <a:r>
            <a:rPr lang="es-ES_tradnl" sz="1000">
              <a:effectLst/>
              <a:latin typeface="Arial" pitchFamily="34" charset="0"/>
              <a:ea typeface="+mn-ea"/>
              <a:cs typeface="Arial" pitchFamily="34" charset="0"/>
            </a:rPr>
            <a:t>tercer trimestre se captaron más de </a:t>
          </a:r>
          <a:r>
            <a:rPr lang="es-ES_tradnl" sz="1000">
              <a:solidFill>
                <a:sysClr val="windowText" lastClr="000000"/>
              </a:solidFill>
              <a:effectLst/>
              <a:latin typeface="Arial" pitchFamily="34" charset="0"/>
              <a:ea typeface="+mn-ea"/>
              <a:cs typeface="Arial" pitchFamily="34" charset="0"/>
            </a:rPr>
            <a:t>37 millones de pesos</a:t>
          </a:r>
          <a:r>
            <a:rPr lang="es-ES_tradnl" sz="1000">
              <a:effectLst/>
              <a:latin typeface="Arial" pitchFamily="34" charset="0"/>
              <a:ea typeface="+mn-ea"/>
              <a:cs typeface="Arial" pitchFamily="34" charset="0"/>
            </a:rPr>
            <a:t>, monto que comparado con el año 2010 muestra un incremento del 14% en este rubro por la prestación de servicios de capacitación. </a:t>
          </a:r>
          <a:endParaRPr lang="es-ES" sz="1000" i="0">
            <a:latin typeface="Arial" pitchFamily="34" charset="0"/>
            <a:ea typeface="+mn-ea"/>
            <a:cs typeface="Arial" pitchFamily="34" charset="0"/>
          </a:endParaRPr>
        </a:p>
        <a:p>
          <a:pPr algn="just"/>
          <a:endParaRPr lang="es-ES" sz="1000" i="0">
            <a:latin typeface="Arial" pitchFamily="34" charset="0"/>
            <a:ea typeface="+mn-ea"/>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es-MX" sz="1000" i="0">
              <a:solidFill>
                <a:sysClr val="windowText" lastClr="000000"/>
              </a:solidFill>
              <a:latin typeface="Arial" pitchFamily="34" charset="0"/>
              <a:ea typeface="+mn-ea"/>
              <a:cs typeface="Arial" pitchFamily="34" charset="0"/>
            </a:rPr>
            <a:t>Los resultados obtenidos son consecuencia del inicio de acciones de capacitación concertadas por Oficinas Nacionales con usuarios de estos servicios en el ámbito nacional como SEGOB, DICONSA, INFONAVIT, STPS, CONAPRED, Presidencia de la República, Secretaría de la Función Pública, Consejo de la Judicatura Federal y Restaurantes Toks, así como a la concertación de cursos de capacitación estatales y locales por parte de los Colegios Estatales y planteles de su adscripción.</a:t>
          </a:r>
        </a:p>
        <a:p>
          <a:pPr marL="0" marR="0" indent="0" algn="just" defTabSz="914400" eaLnBrk="1" fontAlgn="auto" latinLnBrk="0" hangingPunct="1">
            <a:lnSpc>
              <a:spcPct val="100000"/>
            </a:lnSpc>
            <a:spcBef>
              <a:spcPts val="0"/>
            </a:spcBef>
            <a:spcAft>
              <a:spcPts val="0"/>
            </a:spcAft>
            <a:buClrTx/>
            <a:buSzTx/>
            <a:buFontTx/>
            <a:buNone/>
            <a:tabLst/>
            <a:defRPr/>
          </a:pPr>
          <a:endParaRPr lang="es-MX" sz="1000" i="0">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16</xdr:row>
      <xdr:rowOff>123825</xdr:rowOff>
    </xdr:from>
    <xdr:to>
      <xdr:col>3</xdr:col>
      <xdr:colOff>552450</xdr:colOff>
      <xdr:row>31</xdr:row>
      <xdr:rowOff>76200</xdr:rowOff>
    </xdr:to>
    <xdr:graphicFrame macro="">
      <xdr:nvGraphicFramePr>
        <xdr:cNvPr id="31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16</xdr:row>
      <xdr:rowOff>28575</xdr:rowOff>
    </xdr:from>
    <xdr:to>
      <xdr:col>8</xdr:col>
      <xdr:colOff>542925</xdr:colOff>
      <xdr:row>30</xdr:row>
      <xdr:rowOff>19050</xdr:rowOff>
    </xdr:to>
    <xdr:sp macro="" textlink="">
      <xdr:nvSpPr>
        <xdr:cNvPr id="3102" name="Text Box 9"/>
        <xdr:cNvSpPr txBox="1">
          <a:spLocks noChangeArrowheads="1"/>
        </xdr:cNvSpPr>
      </xdr:nvSpPr>
      <xdr:spPr bwMode="auto">
        <a:xfrm>
          <a:off x="3762375" y="3924300"/>
          <a:ext cx="2600325" cy="3381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190500</xdr:rowOff>
    </xdr:from>
    <xdr:to>
      <xdr:col>9</xdr:col>
      <xdr:colOff>19050</xdr:colOff>
      <xdr:row>5</xdr:row>
      <xdr:rowOff>190500</xdr:rowOff>
    </xdr:to>
    <xdr:sp macro="" textlink="">
      <xdr:nvSpPr>
        <xdr:cNvPr id="3103" name="Line 12"/>
        <xdr:cNvSpPr>
          <a:spLocks noChangeShapeType="1"/>
        </xdr:cNvSpPr>
      </xdr:nvSpPr>
      <xdr:spPr bwMode="auto">
        <a:xfrm>
          <a:off x="0" y="1466850"/>
          <a:ext cx="6467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85725</xdr:rowOff>
    </xdr:from>
    <xdr:to>
      <xdr:col>3</xdr:col>
      <xdr:colOff>266700</xdr:colOff>
      <xdr:row>4</xdr:row>
      <xdr:rowOff>57150</xdr:rowOff>
    </xdr:to>
    <xdr:pic>
      <xdr:nvPicPr>
        <xdr:cNvPr id="3104" name="Picture 14" descr="Logos CONALEP 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19125"/>
          <a:ext cx="33242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7974</xdr:colOff>
      <xdr:row>32</xdr:row>
      <xdr:rowOff>196482</xdr:rowOff>
    </xdr:from>
    <xdr:to>
      <xdr:col>8</xdr:col>
      <xdr:colOff>620233</xdr:colOff>
      <xdr:row>35</xdr:row>
      <xdr:rowOff>532</xdr:rowOff>
    </xdr:to>
    <xdr:graphicFrame macro="">
      <xdr:nvGraphicFramePr>
        <xdr:cNvPr id="7" name="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390525</xdr:colOff>
      <xdr:row>0</xdr:row>
      <xdr:rowOff>228600</xdr:rowOff>
    </xdr:from>
    <xdr:to>
      <xdr:col>8</xdr:col>
      <xdr:colOff>523875</xdr:colOff>
      <xdr:row>4</xdr:row>
      <xdr:rowOff>104775</xdr:rowOff>
    </xdr:to>
    <xdr:grpSp>
      <xdr:nvGrpSpPr>
        <xdr:cNvPr id="3106" name="Group 24"/>
        <xdr:cNvGrpSpPr>
          <a:grpSpLocks/>
        </xdr:cNvGrpSpPr>
      </xdr:nvGrpSpPr>
      <xdr:grpSpPr bwMode="auto">
        <a:xfrm>
          <a:off x="4820758" y="228600"/>
          <a:ext cx="1517797" cy="950506"/>
          <a:chOff x="7849" y="1073"/>
          <a:chExt cx="3133" cy="1897"/>
        </a:xfrm>
      </xdr:grpSpPr>
      <xdr:pic>
        <xdr:nvPicPr>
          <xdr:cNvPr id="3108" name="Picture 25" descr="hoja membretada0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09" name="Picture 26" descr="hoja membretada07"/>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xdr:col>
      <xdr:colOff>629011</xdr:colOff>
      <xdr:row>15</xdr:row>
      <xdr:rowOff>88725</xdr:rowOff>
    </xdr:from>
    <xdr:to>
      <xdr:col>8</xdr:col>
      <xdr:colOff>612217</xdr:colOff>
      <xdr:row>32</xdr:row>
      <xdr:rowOff>143774</xdr:rowOff>
    </xdr:to>
    <xdr:sp macro="" textlink="">
      <xdr:nvSpPr>
        <xdr:cNvPr id="15" name="Text Box 17"/>
        <xdr:cNvSpPr txBox="1">
          <a:spLocks noChangeArrowheads="1"/>
        </xdr:cNvSpPr>
      </xdr:nvSpPr>
      <xdr:spPr bwMode="auto">
        <a:xfrm>
          <a:off x="3702171" y="3665093"/>
          <a:ext cx="2723890" cy="4637832"/>
        </a:xfrm>
        <a:prstGeom prst="rect">
          <a:avLst/>
        </a:prstGeom>
        <a:solidFill>
          <a:srgbClr val="FFFFFF"/>
        </a:solidFill>
        <a:ln w="9525">
          <a:noFill/>
          <a:miter lim="800000"/>
          <a:headEnd/>
          <a:tailEnd/>
        </a:ln>
      </xdr:spPr>
      <xdr:txBody>
        <a:bodyPr vertOverflow="clip" wrap="square" lIns="27432" tIns="22860" rIns="27432" bIns="22860" anchor="t" upright="1"/>
        <a:lstStyle/>
        <a:p>
          <a:pPr algn="just" rtl="0"/>
          <a:r>
            <a:rPr lang="en-US" sz="1000" b="0" i="0">
              <a:latin typeface="Arial" pitchFamily="34" charset="0"/>
              <a:ea typeface="+mn-ea"/>
              <a:cs typeface="Arial" pitchFamily="34" charset="0"/>
            </a:rPr>
            <a:t>El</a:t>
          </a:r>
          <a:r>
            <a:rPr lang="en-US" sz="1000" b="0" i="0" baseline="0">
              <a:latin typeface="Arial" pitchFamily="34" charset="0"/>
              <a:ea typeface="+mn-ea"/>
              <a:cs typeface="Arial" pitchFamily="34" charset="0"/>
            </a:rPr>
            <a:t> G</a:t>
          </a:r>
          <a:r>
            <a:rPr lang="en-US" sz="1000" b="0" i="0">
              <a:latin typeface="Arial" pitchFamily="34" charset="0"/>
              <a:ea typeface="+mn-ea"/>
              <a:cs typeface="Arial" pitchFamily="34" charset="0"/>
            </a:rPr>
            <a:t>asto</a:t>
          </a:r>
          <a:r>
            <a:rPr lang="en-US" sz="1000" b="0" i="0" baseline="0">
              <a:latin typeface="Arial" pitchFamily="34" charset="0"/>
              <a:ea typeface="+mn-ea"/>
              <a:cs typeface="Arial" pitchFamily="34" charset="0"/>
            </a:rPr>
            <a:t> T</a:t>
          </a:r>
          <a:r>
            <a:rPr lang="en-US" sz="1000" b="0" i="0">
              <a:latin typeface="Arial" pitchFamily="34" charset="0"/>
              <a:ea typeface="+mn-ea"/>
              <a:cs typeface="Arial" pitchFamily="34" charset="0"/>
            </a:rPr>
            <a:t>otal Ejercido correspondiente al ter</a:t>
          </a:r>
          <a:r>
            <a:rPr lang="en-US" sz="1000" b="0" i="0" baseline="0">
              <a:latin typeface="Arial" pitchFamily="34" charset="0"/>
              <a:ea typeface="+mn-ea"/>
              <a:cs typeface="Arial" pitchFamily="34" charset="0"/>
            </a:rPr>
            <a:t>cer </a:t>
          </a:r>
          <a:r>
            <a:rPr lang="en-US" sz="1000" b="0" i="0">
              <a:latin typeface="Arial" pitchFamily="34" charset="0"/>
              <a:ea typeface="+mn-ea"/>
              <a:cs typeface="Arial" pitchFamily="34" charset="0"/>
            </a:rPr>
            <a:t>trimestre del 2011</a:t>
          </a:r>
          <a:r>
            <a:rPr lang="en-US" sz="1000" b="0" i="0" baseline="0">
              <a:latin typeface="Arial" pitchFamily="34" charset="0"/>
              <a:ea typeface="+mn-ea"/>
              <a:cs typeface="Arial" pitchFamily="34" charset="0"/>
            </a:rPr>
            <a:t> fue de</a:t>
          </a:r>
          <a:r>
            <a:rPr lang="en-US" sz="1000" b="0" i="0">
              <a:latin typeface="Arial" pitchFamily="34" charset="0"/>
              <a:ea typeface="+mn-ea"/>
              <a:cs typeface="Arial" pitchFamily="34" charset="0"/>
            </a:rPr>
            <a:t> $812,630 </a:t>
          </a:r>
          <a:r>
            <a:rPr lang="en-US" sz="1000" b="0" i="0" baseline="0">
              <a:latin typeface="Arial" pitchFamily="34" charset="0"/>
              <a:ea typeface="+mn-ea"/>
              <a:cs typeface="Arial" pitchFamily="34" charset="0"/>
            </a:rPr>
            <a:t>miles de pesos</a:t>
          </a:r>
          <a:r>
            <a:rPr lang="en-US" sz="1000" b="0" i="0">
              <a:latin typeface="Arial" pitchFamily="34" charset="0"/>
              <a:ea typeface="+mn-ea"/>
              <a:cs typeface="Arial" pitchFamily="34" charset="0"/>
            </a:rPr>
            <a:t>, de los cuales el 18% corresponde a Gasto en Prestadores de Servicios Profesionales en planteles, mismo que asciende a $146,567 </a:t>
          </a:r>
          <a:r>
            <a:rPr lang="en-US" sz="1000" b="0" i="0" baseline="0">
              <a:latin typeface="Arial" pitchFamily="34" charset="0"/>
              <a:ea typeface="+mn-ea"/>
              <a:cs typeface="Arial" pitchFamily="34" charset="0"/>
            </a:rPr>
            <a:t>miles de pesos.</a:t>
          </a:r>
          <a:r>
            <a:rPr lang="en-US" sz="1000" b="0" i="0">
              <a:latin typeface="Arial" pitchFamily="34" charset="0"/>
              <a:ea typeface="+mn-ea"/>
              <a:cs typeface="Arial" pitchFamily="34" charset="0"/>
            </a:rPr>
            <a:t> </a:t>
          </a:r>
          <a:endParaRPr lang="es-ES" sz="1000">
            <a:latin typeface="Arial" pitchFamily="34" charset="0"/>
            <a:cs typeface="Arial" pitchFamily="34" charset="0"/>
          </a:endParaRPr>
        </a:p>
        <a:p>
          <a:pPr algn="just" rtl="0"/>
          <a:endParaRPr lang="en-US" sz="1000" b="0" i="0">
            <a:latin typeface="Arial" pitchFamily="34" charset="0"/>
            <a:ea typeface="+mn-ea"/>
            <a:cs typeface="Arial" pitchFamily="34" charset="0"/>
          </a:endParaRPr>
        </a:p>
        <a:p>
          <a:pPr algn="just" rtl="0"/>
          <a:r>
            <a:rPr lang="en-US" sz="1000" b="0" i="0">
              <a:latin typeface="Arial" pitchFamily="34" charset="0"/>
              <a:ea typeface="+mn-ea"/>
              <a:cs typeface="Arial" pitchFamily="34" charset="0"/>
            </a:rPr>
            <a:t>El Gasto ejercido en PSP para el periodo en mención se situó en 2.5 puntos porcentuales por debajo </a:t>
          </a:r>
          <a:r>
            <a:rPr lang="en-US" sz="1000" b="0" i="0" baseline="0">
              <a:latin typeface="Arial" pitchFamily="34" charset="0"/>
              <a:ea typeface="+mn-ea"/>
              <a:cs typeface="Arial" pitchFamily="34" charset="0"/>
            </a:rPr>
            <a:t>del año 2010, lo que equivale a $3,692 miles de pesos menos para pago de PSP, esta variación obedece principalmente a que durante el mes de agosto existió una disminución del gasto en los servicios eventuales, ya que durante este periodo se encontraba en proceso la contratación de PSP para el ciclo escolar 2011-2012. En consecuencia el </a:t>
          </a:r>
          <a:r>
            <a:rPr lang="en-US" sz="1000" b="0" i="0">
              <a:latin typeface="Arial" pitchFamily="34" charset="0"/>
              <a:ea typeface="+mn-ea"/>
              <a:cs typeface="Arial" pitchFamily="34" charset="0"/>
            </a:rPr>
            <a:t>indicador de Costo de Prestadores de Servicios Profesionales,</a:t>
          </a:r>
          <a:r>
            <a:rPr lang="en-US" sz="1000" b="0" i="0" baseline="0">
              <a:latin typeface="Arial" pitchFamily="34" charset="0"/>
              <a:ea typeface="+mn-ea"/>
              <a:cs typeface="Arial" pitchFamily="34" charset="0"/>
            </a:rPr>
            <a:t> </a:t>
          </a:r>
          <a:r>
            <a:rPr lang="en-US" sz="1000" b="0" i="0">
              <a:latin typeface="Arial" pitchFamily="34" charset="0"/>
              <a:ea typeface="+mn-ea"/>
              <a:cs typeface="Arial" pitchFamily="34" charset="0"/>
            </a:rPr>
            <a:t>presenta una variación negativa   </a:t>
          </a:r>
          <a:r>
            <a:rPr lang="en-US" sz="1000" b="0" i="0" baseline="0">
              <a:latin typeface="Arial" pitchFamily="34" charset="0"/>
              <a:ea typeface="+mn-ea"/>
              <a:cs typeface="Arial" pitchFamily="34" charset="0"/>
            </a:rPr>
            <a:t>de -0.7</a:t>
          </a:r>
          <a:r>
            <a:rPr lang="en-US" sz="1000" b="0" i="0">
              <a:latin typeface="Arial" pitchFamily="34" charset="0"/>
              <a:ea typeface="+mn-ea"/>
              <a:cs typeface="Arial" pitchFamily="34" charset="0"/>
            </a:rPr>
            <a:t> puntos porcentuales con relación al mismo período de 2010.</a:t>
          </a:r>
          <a:endParaRPr lang="es-ES" sz="1000">
            <a:latin typeface="Arial" pitchFamily="34" charset="0"/>
            <a:cs typeface="Arial" pitchFamily="34" charset="0"/>
          </a:endParaRPr>
        </a:p>
        <a:p>
          <a:pPr algn="just" rtl="0"/>
          <a:endParaRPr lang="en-US" sz="1000" b="0" i="0">
            <a:latin typeface="Arial" pitchFamily="34" charset="0"/>
            <a:ea typeface="+mn-ea"/>
            <a:cs typeface="Arial" pitchFamily="34" charset="0"/>
          </a:endParaRPr>
        </a:p>
        <a:p>
          <a:pPr algn="just" rtl="0"/>
          <a:r>
            <a:rPr lang="en-US" sz="1000" b="0" i="0">
              <a:effectLst/>
              <a:latin typeface="Arial" pitchFamily="34" charset="0"/>
              <a:ea typeface="+mn-ea"/>
              <a:cs typeface="Arial" pitchFamily="34" charset="0"/>
            </a:rPr>
            <a:t>Los resultados mostrados relativos a Gasto Ejercido en PSP se refieren únicamente a las unidades administrativas de las entidades no federalizadas (Unidad de Operación  Desconcentrada para el D.F. y de la Representación en Oaxaca), el Gasto total Ejercido, incluye además lo correspondiente a Oficinas Nacionales del CONALEP.</a:t>
          </a:r>
          <a:endParaRPr lang="es-MX" sz="1000">
            <a:effectLst/>
            <a:latin typeface="Arial" pitchFamily="34" charset="0"/>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17</xdr:row>
      <xdr:rowOff>200025</xdr:rowOff>
    </xdr:from>
    <xdr:to>
      <xdr:col>3</xdr:col>
      <xdr:colOff>609600</xdr:colOff>
      <xdr:row>33</xdr:row>
      <xdr:rowOff>342900</xdr:rowOff>
    </xdr:to>
    <xdr:graphicFrame macro="">
      <xdr:nvGraphicFramePr>
        <xdr:cNvPr id="41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38100</xdr:rowOff>
    </xdr:from>
    <xdr:to>
      <xdr:col>9</xdr:col>
      <xdr:colOff>47625</xdr:colOff>
      <xdr:row>6</xdr:row>
      <xdr:rowOff>38100</xdr:rowOff>
    </xdr:to>
    <xdr:sp macro="" textlink="">
      <xdr:nvSpPr>
        <xdr:cNvPr id="4123" name="Line 11"/>
        <xdr:cNvSpPr>
          <a:spLocks noChangeShapeType="1"/>
        </xdr:cNvSpPr>
      </xdr:nvSpPr>
      <xdr:spPr bwMode="auto">
        <a:xfrm>
          <a:off x="0" y="1638300"/>
          <a:ext cx="6877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180975</xdr:rowOff>
    </xdr:from>
    <xdr:to>
      <xdr:col>3</xdr:col>
      <xdr:colOff>266700</xdr:colOff>
      <xdr:row>4</xdr:row>
      <xdr:rowOff>161925</xdr:rowOff>
    </xdr:to>
    <xdr:pic>
      <xdr:nvPicPr>
        <xdr:cNvPr id="4124" name="Picture 13" descr="Logos CONALEP 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714375"/>
          <a:ext cx="34004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85724</xdr:colOff>
      <xdr:row>34</xdr:row>
      <xdr:rowOff>247650</xdr:rowOff>
    </xdr:from>
    <xdr:to>
      <xdr:col>9</xdr:col>
      <xdr:colOff>70185</xdr:colOff>
      <xdr:row>37</xdr:row>
      <xdr:rowOff>381000</xdr:rowOff>
    </xdr:to>
    <xdr:graphicFrame macro="">
      <xdr:nvGraphicFramePr>
        <xdr:cNvPr id="6" name="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533400</xdr:colOff>
      <xdr:row>0</xdr:row>
      <xdr:rowOff>257175</xdr:rowOff>
    </xdr:from>
    <xdr:to>
      <xdr:col>8</xdr:col>
      <xdr:colOff>695325</xdr:colOff>
      <xdr:row>4</xdr:row>
      <xdr:rowOff>257175</xdr:rowOff>
    </xdr:to>
    <xdr:grpSp>
      <xdr:nvGrpSpPr>
        <xdr:cNvPr id="4126" name="Group 24"/>
        <xdr:cNvGrpSpPr>
          <a:grpSpLocks/>
        </xdr:cNvGrpSpPr>
      </xdr:nvGrpSpPr>
      <xdr:grpSpPr bwMode="auto">
        <a:xfrm>
          <a:off x="5114925" y="257175"/>
          <a:ext cx="1695450" cy="1066800"/>
          <a:chOff x="7849" y="1073"/>
          <a:chExt cx="3133" cy="1897"/>
        </a:xfrm>
      </xdr:grpSpPr>
      <xdr:pic>
        <xdr:nvPicPr>
          <xdr:cNvPr id="4128" name="Picture 25" descr="hoja membretada0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29" name="Picture 26" descr="hoja membretada0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685800</xdr:colOff>
      <xdr:row>18</xdr:row>
      <xdr:rowOff>95250</xdr:rowOff>
    </xdr:from>
    <xdr:to>
      <xdr:col>9</xdr:col>
      <xdr:colOff>57149</xdr:colOff>
      <xdr:row>33</xdr:row>
      <xdr:rowOff>190500</xdr:rowOff>
    </xdr:to>
    <xdr:sp macro="" textlink="">
      <xdr:nvSpPr>
        <xdr:cNvPr id="10" name="Text Box 16"/>
        <xdr:cNvSpPr txBox="1">
          <a:spLocks noChangeArrowheads="1"/>
        </xdr:cNvSpPr>
      </xdr:nvSpPr>
      <xdr:spPr bwMode="auto">
        <a:xfrm>
          <a:off x="3838575" y="4410075"/>
          <a:ext cx="3047999" cy="4162425"/>
        </a:xfrm>
        <a:prstGeom prst="rect">
          <a:avLst/>
        </a:prstGeom>
        <a:solidFill>
          <a:srgbClr val="FFFFFF"/>
        </a:solidFill>
        <a:ln w="9525" algn="ctr">
          <a:noFill/>
          <a:miter lim="800000"/>
          <a:headEnd/>
          <a:tailEnd/>
        </a:ln>
        <a:effectLst/>
      </xdr:spPr>
      <xdr:txBody>
        <a:bodyPr vertOverflow="clip" wrap="square" lIns="27432" tIns="22860" rIns="27432" bIns="22860" anchor="t" anchorCtr="0" upright="1"/>
        <a:lstStyle/>
        <a:p>
          <a:pPr marL="0" marR="0" lvl="0" indent="0" algn="just" defTabSz="914400" rtl="0" eaLnBrk="1" fontAlgn="auto" latinLnBrk="0" hangingPunct="1">
            <a:lnSpc>
              <a:spcPts val="10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El promedio del Índice de Evolución del Presupuesto Reprogramado Total, correspondiente al tercer trimestre de los últimos cinco ejercicios fiscales se estableció en 86.9%.</a:t>
          </a:r>
          <a:endParaRPr kumimoji="0" lang="es-ES"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just" defTabSz="914400" rtl="0" eaLnBrk="1" fontAlgn="auto" latinLnBrk="0" hangingPunct="1">
            <a:lnSpc>
              <a:spcPts val="1000"/>
            </a:lnSpc>
            <a:spcBef>
              <a:spcPts val="0"/>
            </a:spcBef>
            <a:spcAft>
              <a:spcPts val="0"/>
            </a:spcAft>
            <a:buClrTx/>
            <a:buSzTx/>
            <a:buFontTx/>
            <a:buNone/>
            <a:tabLst/>
            <a:defRPr sz="1000"/>
          </a:pPr>
          <a:endParaRPr kumimoji="0" lang="es-ES" sz="1000" b="0" i="0" u="none" strike="noStrike" kern="0" cap="none" spc="0" normalizeH="0" baseline="0" noProof="0">
            <a:ln>
              <a:noFill/>
            </a:ln>
            <a:solidFill>
              <a:srgbClr val="000000"/>
            </a:solidFill>
            <a:effectLst/>
            <a:uLnTx/>
            <a:uFillTx/>
            <a:latin typeface="Arial" pitchFamily="34" charset="0"/>
            <a:cs typeface="Arial" pitchFamily="34" charset="0"/>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ES" sz="1000" b="0" i="0" u="none" strike="noStrike" kern="0" cap="none" spc="0" normalizeH="0" baseline="0" noProof="0">
              <a:ln>
                <a:noFill/>
              </a:ln>
              <a:solidFill>
                <a:srgbClr val="000000"/>
              </a:solidFill>
              <a:effectLst/>
              <a:uLnTx/>
              <a:uFillTx/>
              <a:latin typeface="Arial" pitchFamily="34" charset="0"/>
              <a:cs typeface="Arial" pitchFamily="34" charset="0"/>
            </a:rPr>
            <a:t>Para el presente periodo, se tuvo una eficiencia presupuestal del 90.2%, lo que representa un incremento de 12.5 puntos porcentuales respecto a lo ejercido en 2010. La diferencia del 9.8%, </a:t>
          </a: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obedece básicamente a recursos comprometidos para su pago en el cuarto trimestre, de acuerdo a lo siguiente:</a:t>
          </a:r>
        </a:p>
        <a:p>
          <a:pPr marL="0" marR="0" lvl="0" indent="0" algn="just" defTabSz="914400" eaLnBrk="1" fontAlgn="auto" latinLnBrk="0" hangingPunct="1">
            <a:lnSpc>
              <a:spcPts val="11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1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En el capítulo 1000 existe una variación por $6,710 miles de pesos, correspondientes a recursos fiscales </a:t>
          </a:r>
        </a:p>
        <a:p>
          <a:pPr marL="0" marR="0" lvl="0" indent="0" algn="just" defTabSz="914400" eaLnBrk="1" fontAlgn="auto" latinLnBrk="0" hangingPunct="1">
            <a:lnSpc>
              <a:spcPts val="11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1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Para los capítulos 2000 y 3000, existe una variación por $28,384 miles de pesos de recursos fiscales y $46,578 miles de pesos de ingresos propios de los cuales $18,543 corresponden a recursos no captados, y la diferencia se encuentra comprometida para su pago.</a:t>
          </a: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Para el capítulo 5000, la variación asciende a $5,496 miles de pesos.</a:t>
          </a: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Para el capítulo 6000, existe una variación por $770 miles de pesos.</a:t>
          </a:r>
        </a:p>
        <a:p>
          <a:pPr marL="0" marR="0" lvl="0" indent="0" algn="just" defTabSz="914400" eaLnBrk="1" fontAlgn="auto" latinLnBrk="0" hangingPunct="1">
            <a:lnSpc>
              <a:spcPts val="11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100"/>
            </a:lnSpc>
            <a:spcBef>
              <a:spcPts val="0"/>
            </a:spcBef>
            <a:spcAft>
              <a:spcPts val="0"/>
            </a:spcAft>
            <a:buClrTx/>
            <a:buSzTx/>
            <a:buFontTx/>
            <a:buNone/>
            <a:tabLst/>
            <a:defRPr/>
          </a:pPr>
          <a:r>
            <a:rPr kumimoji="0" lang="es-E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endParaRPr kumimoji="0" lang="es-ES" sz="900" b="0" i="0" u="none" strike="noStrike" kern="0" cap="none" spc="0" normalizeH="0" baseline="0" noProof="0">
            <a:ln>
              <a:noFill/>
            </a:ln>
            <a:solidFill>
              <a:srgbClr val="000000"/>
            </a:solidFill>
            <a:effectLst/>
            <a:uLnTx/>
            <a:uFillTx/>
            <a:latin typeface="Arial" pitchFamily="34" charset="0"/>
            <a:cs typeface="Arial" pitchFamily="34" charset="0"/>
          </a:endParaRPr>
        </a:p>
        <a:p>
          <a:pPr marL="0" marR="0" lvl="0" indent="0" algn="just" defTabSz="914400" rtl="0" eaLnBrk="1" fontAlgn="auto" latinLnBrk="0" hangingPunct="1">
            <a:lnSpc>
              <a:spcPts val="800"/>
            </a:lnSpc>
            <a:spcBef>
              <a:spcPts val="0"/>
            </a:spcBef>
            <a:spcAft>
              <a:spcPts val="0"/>
            </a:spcAft>
            <a:buClrTx/>
            <a:buSzTx/>
            <a:buFontTx/>
            <a:buNone/>
            <a:tabLst/>
            <a:defRPr sz="1000"/>
          </a:pPr>
          <a:endParaRPr kumimoji="0" lang="es-ES" sz="900" b="0" i="0" u="none" strike="noStrike" kern="0" cap="none" spc="0" normalizeH="0" baseline="0" noProof="0">
            <a:ln>
              <a:noFill/>
            </a:ln>
            <a:solidFill>
              <a:srgbClr val="000000"/>
            </a:solidFill>
            <a:effectLst/>
            <a:uLnTx/>
            <a:uFillTx/>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15</xdr:row>
      <xdr:rowOff>114300</xdr:rowOff>
    </xdr:from>
    <xdr:to>
      <xdr:col>3</xdr:col>
      <xdr:colOff>457200</xdr:colOff>
      <xdr:row>34</xdr:row>
      <xdr:rowOff>142875</xdr:rowOff>
    </xdr:to>
    <xdr:graphicFrame macro="">
      <xdr:nvGraphicFramePr>
        <xdr:cNvPr id="514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19050</xdr:rowOff>
    </xdr:from>
    <xdr:to>
      <xdr:col>9</xdr:col>
      <xdr:colOff>19050</xdr:colOff>
      <xdr:row>4</xdr:row>
      <xdr:rowOff>19050</xdr:rowOff>
    </xdr:to>
    <xdr:sp macro="" textlink="">
      <xdr:nvSpPr>
        <xdr:cNvPr id="5147" name="Line 11"/>
        <xdr:cNvSpPr>
          <a:spLocks noChangeShapeType="1"/>
        </xdr:cNvSpPr>
      </xdr:nvSpPr>
      <xdr:spPr bwMode="auto">
        <a:xfrm>
          <a:off x="0" y="1352550"/>
          <a:ext cx="7115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171450</xdr:rowOff>
    </xdr:from>
    <xdr:to>
      <xdr:col>3</xdr:col>
      <xdr:colOff>266700</xdr:colOff>
      <xdr:row>3</xdr:row>
      <xdr:rowOff>19050</xdr:rowOff>
    </xdr:to>
    <xdr:pic>
      <xdr:nvPicPr>
        <xdr:cNvPr id="5148" name="Picture 13" descr="Logos CONALEP 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571500"/>
          <a:ext cx="34004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35</xdr:row>
      <xdr:rowOff>66676</xdr:rowOff>
    </xdr:from>
    <xdr:to>
      <xdr:col>9</xdr:col>
      <xdr:colOff>52916</xdr:colOff>
      <xdr:row>38</xdr:row>
      <xdr:rowOff>349250</xdr:rowOff>
    </xdr:to>
    <xdr:graphicFrame macro="">
      <xdr:nvGraphicFramePr>
        <xdr:cNvPr id="6" name="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447675</xdr:colOff>
      <xdr:row>0</xdr:row>
      <xdr:rowOff>142875</xdr:rowOff>
    </xdr:from>
    <xdr:to>
      <xdr:col>8</xdr:col>
      <xdr:colOff>390525</xdr:colOff>
      <xdr:row>3</xdr:row>
      <xdr:rowOff>28575</xdr:rowOff>
    </xdr:to>
    <xdr:grpSp>
      <xdr:nvGrpSpPr>
        <xdr:cNvPr id="5150" name="Group 24"/>
        <xdr:cNvGrpSpPr>
          <a:grpSpLocks/>
        </xdr:cNvGrpSpPr>
      </xdr:nvGrpSpPr>
      <xdr:grpSpPr bwMode="auto">
        <a:xfrm>
          <a:off x="5029200" y="142875"/>
          <a:ext cx="1743075" cy="952500"/>
          <a:chOff x="7849" y="1073"/>
          <a:chExt cx="3133" cy="1897"/>
        </a:xfrm>
      </xdr:grpSpPr>
      <xdr:pic>
        <xdr:nvPicPr>
          <xdr:cNvPr id="5152" name="Picture 25" descr="hoja membretada0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53" name="Picture 26" descr="hoja membretada0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552450</xdr:colOff>
      <xdr:row>15</xdr:row>
      <xdr:rowOff>133350</xdr:rowOff>
    </xdr:from>
    <xdr:to>
      <xdr:col>9</xdr:col>
      <xdr:colOff>32809</xdr:colOff>
      <xdr:row>34</xdr:row>
      <xdr:rowOff>156633</xdr:rowOff>
    </xdr:to>
    <xdr:sp macro="" textlink="">
      <xdr:nvSpPr>
        <xdr:cNvPr id="10" name="Text Box 16"/>
        <xdr:cNvSpPr txBox="1">
          <a:spLocks noChangeArrowheads="1"/>
        </xdr:cNvSpPr>
      </xdr:nvSpPr>
      <xdr:spPr bwMode="auto">
        <a:xfrm>
          <a:off x="3705225" y="4267200"/>
          <a:ext cx="3423709" cy="4366683"/>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just" rtl="0"/>
          <a:r>
            <a:rPr lang="es-ES" sz="1000" b="0" i="0" baseline="0">
              <a:latin typeface="Arial" pitchFamily="34" charset="0"/>
              <a:ea typeface="+mn-ea"/>
              <a:cs typeface="Arial" pitchFamily="34" charset="0"/>
            </a:rPr>
            <a:t>El promedio del Índice de Evolución del Presupuesto Reprogramado del CONALEP proveniente de recursos fiscales, correspondiente al tercer trimestre, se estableció en 91% para los últimos cinco años.</a:t>
          </a:r>
        </a:p>
        <a:p>
          <a:pPr algn="just" rtl="0"/>
          <a:endParaRPr lang="es-ES" sz="1000" b="0" i="0" baseline="0">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a:pPr>
          <a:r>
            <a:rPr lang="es-ES" sz="1000" b="0" i="0">
              <a:effectLst/>
              <a:latin typeface="Arial" pitchFamily="34" charset="0"/>
              <a:ea typeface="+mn-ea"/>
              <a:cs typeface="Arial" pitchFamily="34" charset="0"/>
            </a:rPr>
            <a:t>Para el</a:t>
          </a:r>
          <a:r>
            <a:rPr lang="es-ES" sz="1000" b="0" i="0" baseline="0">
              <a:effectLst/>
              <a:latin typeface="Arial" pitchFamily="34" charset="0"/>
              <a:ea typeface="+mn-ea"/>
              <a:cs typeface="Arial" pitchFamily="34" charset="0"/>
            </a:rPr>
            <a:t> </a:t>
          </a:r>
          <a:r>
            <a:rPr lang="es-ES" sz="1000" b="0" i="0">
              <a:effectLst/>
              <a:latin typeface="Arial" pitchFamily="34" charset="0"/>
              <a:ea typeface="+mn-ea"/>
              <a:cs typeface="Arial" pitchFamily="34" charset="0"/>
            </a:rPr>
            <a:t>periodo en mención</a:t>
          </a:r>
          <a:r>
            <a:rPr lang="es-ES" sz="1000" b="0" i="0" baseline="0">
              <a:effectLst/>
              <a:latin typeface="Arial" pitchFamily="34" charset="0"/>
              <a:ea typeface="+mn-ea"/>
              <a:cs typeface="Arial" pitchFamily="34" charset="0"/>
            </a:rPr>
            <a:t> durante el ejercicio 2011</a:t>
          </a:r>
          <a:r>
            <a:rPr lang="es-ES" sz="1000" b="0" i="0">
              <a:effectLst/>
              <a:latin typeface="Arial" pitchFamily="34" charset="0"/>
              <a:ea typeface="+mn-ea"/>
              <a:cs typeface="Arial" pitchFamily="34" charset="0"/>
            </a:rPr>
            <a:t>, el Presupuesto Ejercido (Recursos</a:t>
          </a:r>
          <a:r>
            <a:rPr lang="es-ES" sz="1000" b="0" i="0" baseline="0">
              <a:effectLst/>
              <a:latin typeface="Arial" pitchFamily="34" charset="0"/>
              <a:ea typeface="+mn-ea"/>
              <a:cs typeface="Arial" pitchFamily="34" charset="0"/>
            </a:rPr>
            <a:t> fiscales) </a:t>
          </a:r>
          <a:r>
            <a:rPr lang="es-ES" sz="1000" b="0" i="0">
              <a:effectLst/>
              <a:latin typeface="Arial" pitchFamily="34" charset="0"/>
              <a:ea typeface="+mn-ea"/>
              <a:cs typeface="Arial" pitchFamily="34" charset="0"/>
            </a:rPr>
            <a:t>presenta un incremento del 4.6%, de forma contraria el  Presupuesto Reprogramado (Recursos fiscales) registró un decremento de -10.4% respecto al mismo periodo del año 2010.</a:t>
          </a:r>
        </a:p>
        <a:p>
          <a:pPr algn="just" rtl="0"/>
          <a:endParaRPr lang="es-ES" sz="1000" b="0" i="0" baseline="0">
            <a:latin typeface="Arial" pitchFamily="34" charset="0"/>
            <a:ea typeface="+mn-ea"/>
            <a:cs typeface="Arial" pitchFamily="34" charset="0"/>
          </a:endParaRPr>
        </a:p>
        <a:p>
          <a:pPr algn="just"/>
          <a:r>
            <a:rPr lang="es-ES" sz="1000" b="0" i="0" baseline="0">
              <a:effectLst/>
              <a:latin typeface="Arial" pitchFamily="34" charset="0"/>
              <a:ea typeface="+mn-ea"/>
              <a:cs typeface="Arial" pitchFamily="34" charset="0"/>
            </a:rPr>
            <a:t>Estos resultados ubican al Índice de Evolución del Presupuesto Reprogramado (Recursos fiscales)  con </a:t>
          </a:r>
          <a:r>
            <a:rPr lang="es-ES" sz="1000" b="0" i="0">
              <a:latin typeface="Arial" pitchFamily="34" charset="0"/>
              <a:ea typeface="+mn-ea"/>
              <a:cs typeface="Arial" pitchFamily="34" charset="0"/>
            </a:rPr>
            <a:t>una eficiencia presupuestal del 95%.</a:t>
          </a:r>
          <a:r>
            <a:rPr lang="es-ES" sz="1000" b="0" i="0" baseline="0">
              <a:latin typeface="Arial" pitchFamily="34" charset="0"/>
              <a:ea typeface="+mn-ea"/>
              <a:cs typeface="Arial" pitchFamily="34" charset="0"/>
            </a:rPr>
            <a:t> </a:t>
          </a:r>
          <a:r>
            <a:rPr lang="es-ES" sz="1000" b="0" i="0">
              <a:latin typeface="Arial" pitchFamily="34" charset="0"/>
              <a:ea typeface="+mn-ea"/>
              <a:cs typeface="Arial" pitchFamily="34" charset="0"/>
            </a:rPr>
            <a:t> La diferencia del 5%, obedece básicamente a recursos comprometidos para su pago en el cuarto trimestre, de acuerdo a lo siguiente:</a:t>
          </a:r>
        </a:p>
        <a:p>
          <a:pPr algn="just" rtl="0"/>
          <a:endParaRPr lang="es-ES" sz="1000" b="0" i="0" baseline="0">
            <a:latin typeface="Arial" pitchFamily="34" charset="0"/>
            <a:ea typeface="+mn-ea"/>
            <a:cs typeface="Arial" pitchFamily="34" charset="0"/>
          </a:endParaRPr>
        </a:p>
        <a:p>
          <a:pPr algn="just" eaLnBrk="1" fontAlgn="auto" latinLnBrk="0" hangingPunct="1"/>
          <a:r>
            <a:rPr lang="es-ES" sz="1000" b="0" i="0" baseline="0">
              <a:latin typeface="Arial" pitchFamily="34" charset="0"/>
              <a:ea typeface="+mn-ea"/>
              <a:cs typeface="Arial" pitchFamily="34" charset="0"/>
            </a:rPr>
            <a:t>- En el capítulo 1000 existe una variación por $6,710 miles de pesos</a:t>
          </a:r>
          <a:r>
            <a:rPr lang="es-MX" sz="1000" b="0" i="0" baseline="0">
              <a:latin typeface="Arial" pitchFamily="34" charset="0"/>
              <a:ea typeface="+mn-ea"/>
              <a:cs typeface="Arial" pitchFamily="34" charset="0"/>
            </a:rPr>
            <a:t>.</a:t>
          </a:r>
          <a:endParaRPr lang="es-MX" sz="1000">
            <a:latin typeface="Arial" pitchFamily="34" charset="0"/>
            <a:cs typeface="Arial" pitchFamily="34" charset="0"/>
          </a:endParaRPr>
        </a:p>
        <a:p>
          <a:pPr algn="just" eaLnBrk="1" fontAlgn="base" latinLnBrk="0" hangingPunct="1"/>
          <a:endParaRPr lang="es-ES" sz="1000" b="0" i="0" baseline="0">
            <a:latin typeface="Arial" pitchFamily="34" charset="0"/>
            <a:ea typeface="+mn-ea"/>
            <a:cs typeface="Arial" pitchFamily="34" charset="0"/>
          </a:endParaRPr>
        </a:p>
        <a:p>
          <a:pPr algn="just" eaLnBrk="1" fontAlgn="auto" latinLnBrk="0" hangingPunct="1"/>
          <a:r>
            <a:rPr lang="es-ES" sz="1000" b="0" i="0" baseline="0">
              <a:latin typeface="Arial" pitchFamily="34" charset="0"/>
              <a:ea typeface="+mn-ea"/>
              <a:cs typeface="Arial" pitchFamily="34" charset="0"/>
            </a:rPr>
            <a:t>- Para los capítulos 2000 y 3000, existe una variación por $28,384 miles de pesos .</a:t>
          </a:r>
        </a:p>
        <a:p>
          <a:pPr algn="just" eaLnBrk="1" fontAlgn="auto" latinLnBrk="0" hangingPunct="1"/>
          <a:endParaRPr lang="es-ES" sz="1000" b="0" i="0" baseline="0">
            <a:latin typeface="Arial" pitchFamily="34" charset="0"/>
            <a:ea typeface="+mn-ea"/>
            <a:cs typeface="Arial" pitchFamily="34" charset="0"/>
          </a:endParaRPr>
        </a:p>
        <a:p>
          <a:pPr algn="just" eaLnBrk="1" fontAlgn="base" latinLnBrk="0" hangingPunct="1"/>
          <a:r>
            <a:rPr lang="es-ES" sz="1000" b="0" i="0" baseline="0">
              <a:latin typeface="Arial" pitchFamily="34" charset="0"/>
              <a:ea typeface="+mn-ea"/>
              <a:cs typeface="Arial" pitchFamily="34" charset="0"/>
            </a:rPr>
            <a:t>- Para el capítulo 5000, la variación asciende a $3,496 miles de pesos.</a:t>
          </a:r>
        </a:p>
        <a:p>
          <a:pPr algn="just" eaLnBrk="1" fontAlgn="auto" latinLnBrk="0" hangingPunct="1"/>
          <a:endParaRPr lang="es-MX" sz="1000">
            <a:latin typeface="Arial" pitchFamily="34" charset="0"/>
            <a:ea typeface="+mn-ea"/>
            <a:cs typeface="Arial" pitchFamily="34" charset="0"/>
          </a:endParaRPr>
        </a:p>
        <a:p>
          <a:pPr algn="just"/>
          <a:r>
            <a:rPr lang="es-ES" sz="1000" b="0" i="0" baseline="0">
              <a:latin typeface="Arial" pitchFamily="34" charset="0"/>
              <a:ea typeface="+mn-ea"/>
              <a:cs typeface="Arial" pitchFamily="34" charset="0"/>
            </a:rPr>
            <a:t>- Para el capítulo 6000, existe una variación por $770 miles de pesos.</a:t>
          </a:r>
          <a:endParaRPr lang="es-ES" sz="1000" b="0" i="0" strike="noStrike">
            <a:solidFill>
              <a:srgbClr val="000000"/>
            </a:solidFill>
            <a:latin typeface="Arial" pitchFamily="34" charset="0"/>
            <a:ea typeface="+mn-ea"/>
            <a:cs typeface="Arial" pitchFamily="34" charset="0"/>
          </a:endParaRPr>
        </a:p>
        <a:p>
          <a:pPr algn="just" rtl="0">
            <a:defRPr sz="1000"/>
          </a:pPr>
          <a:endParaRPr lang="es-ES" sz="900" b="0" i="0" strike="noStrike">
            <a:solidFill>
              <a:srgbClr val="000000"/>
            </a:solidFill>
            <a:latin typeface="Arial" pitchFamily="34" charset="0"/>
            <a:ea typeface="+mn-ea"/>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18</xdr:row>
      <xdr:rowOff>0</xdr:rowOff>
    </xdr:from>
    <xdr:to>
      <xdr:col>3</xdr:col>
      <xdr:colOff>333375</xdr:colOff>
      <xdr:row>32</xdr:row>
      <xdr:rowOff>0</xdr:rowOff>
    </xdr:to>
    <xdr:graphicFrame macro="">
      <xdr:nvGraphicFramePr>
        <xdr:cNvPr id="6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xdr:row>
      <xdr:rowOff>142875</xdr:rowOff>
    </xdr:from>
    <xdr:to>
      <xdr:col>3</xdr:col>
      <xdr:colOff>266700</xdr:colOff>
      <xdr:row>4</xdr:row>
      <xdr:rowOff>123825</xdr:rowOff>
    </xdr:to>
    <xdr:pic>
      <xdr:nvPicPr>
        <xdr:cNvPr id="6171" name="Picture 13" descr="Logos CONALEP 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6275"/>
          <a:ext cx="33242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38099</xdr:colOff>
      <xdr:row>33</xdr:row>
      <xdr:rowOff>76200</xdr:rowOff>
    </xdr:from>
    <xdr:to>
      <xdr:col>9</xdr:col>
      <xdr:colOff>247650</xdr:colOff>
      <xdr:row>34</xdr:row>
      <xdr:rowOff>1019175</xdr:rowOff>
    </xdr:to>
    <xdr:graphicFrame macro="">
      <xdr:nvGraphicFramePr>
        <xdr:cNvPr id="5" name="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247650</xdr:colOff>
      <xdr:row>0</xdr:row>
      <xdr:rowOff>171450</xdr:rowOff>
    </xdr:from>
    <xdr:to>
      <xdr:col>8</xdr:col>
      <xdr:colOff>390525</xdr:colOff>
      <xdr:row>4</xdr:row>
      <xdr:rowOff>57150</xdr:rowOff>
    </xdr:to>
    <xdr:grpSp>
      <xdr:nvGrpSpPr>
        <xdr:cNvPr id="6173" name="Group 24"/>
        <xdr:cNvGrpSpPr>
          <a:grpSpLocks/>
        </xdr:cNvGrpSpPr>
      </xdr:nvGrpSpPr>
      <xdr:grpSpPr bwMode="auto">
        <a:xfrm>
          <a:off x="4676775" y="171450"/>
          <a:ext cx="1628775" cy="952500"/>
          <a:chOff x="7849" y="1073"/>
          <a:chExt cx="3133" cy="1897"/>
        </a:xfrm>
      </xdr:grpSpPr>
      <xdr:pic>
        <xdr:nvPicPr>
          <xdr:cNvPr id="6176" name="Picture 25" descr="hoja membretada0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77" name="Picture 26" descr="hoja membretada0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9525</xdr:colOff>
      <xdr:row>5</xdr:row>
      <xdr:rowOff>180975</xdr:rowOff>
    </xdr:from>
    <xdr:to>
      <xdr:col>9</xdr:col>
      <xdr:colOff>19050</xdr:colOff>
      <xdr:row>5</xdr:row>
      <xdr:rowOff>180975</xdr:rowOff>
    </xdr:to>
    <xdr:sp macro="" textlink="">
      <xdr:nvSpPr>
        <xdr:cNvPr id="6174" name="Line 11"/>
        <xdr:cNvSpPr>
          <a:spLocks noChangeShapeType="1"/>
        </xdr:cNvSpPr>
      </xdr:nvSpPr>
      <xdr:spPr bwMode="auto">
        <a:xfrm>
          <a:off x="9525" y="1447800"/>
          <a:ext cx="654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466725</xdr:colOff>
      <xdr:row>17</xdr:row>
      <xdr:rowOff>180975</xdr:rowOff>
    </xdr:from>
    <xdr:to>
      <xdr:col>9</xdr:col>
      <xdr:colOff>142875</xdr:colOff>
      <xdr:row>31</xdr:row>
      <xdr:rowOff>361950</xdr:rowOff>
    </xdr:to>
    <xdr:sp macro="" textlink="">
      <xdr:nvSpPr>
        <xdr:cNvPr id="12" name="Text Box 16"/>
        <xdr:cNvSpPr txBox="1">
          <a:spLocks noChangeArrowheads="1"/>
        </xdr:cNvSpPr>
      </xdr:nvSpPr>
      <xdr:spPr bwMode="auto">
        <a:xfrm>
          <a:off x="3543300" y="4248150"/>
          <a:ext cx="3133725" cy="4276725"/>
        </a:xfrm>
        <a:prstGeom prst="rect">
          <a:avLst/>
        </a:prstGeom>
        <a:solidFill>
          <a:srgbClr val="FFFFFF"/>
        </a:solidFill>
        <a:ln w="9525">
          <a:noFill/>
          <a:miter lim="800000"/>
          <a:headEnd/>
          <a:tailEnd/>
        </a:ln>
        <a:effectLst/>
      </xdr:spPr>
      <xdr:txBody>
        <a:bodyPr vertOverflow="clip" wrap="square" lIns="27432" tIns="22860" rIns="27432" bIns="22860" anchor="ctr" upright="1"/>
        <a:lstStyle/>
        <a:p>
          <a:pPr algn="just" rtl="0"/>
          <a:r>
            <a:rPr lang="es-ES" sz="1000" b="0" i="0">
              <a:latin typeface="Arial" pitchFamily="34" charset="0"/>
              <a:ea typeface="+mn-ea"/>
              <a:cs typeface="Arial" pitchFamily="34" charset="0"/>
            </a:rPr>
            <a:t>El promedio del Índice de Evolución del Gasto Corriente se estableció en 93%,</a:t>
          </a:r>
          <a:r>
            <a:rPr lang="es-ES" sz="1000" b="0" i="0" baseline="0">
              <a:latin typeface="Arial" pitchFamily="34" charset="0"/>
              <a:ea typeface="+mn-ea"/>
              <a:cs typeface="Arial" pitchFamily="34" charset="0"/>
            </a:rPr>
            <a:t> para el tercer trimestre de los últimos cinco años.</a:t>
          </a:r>
        </a:p>
        <a:p>
          <a:pPr algn="just" rtl="0"/>
          <a:endParaRPr lang="es-ES" sz="1000" b="0" i="0" baseline="0">
            <a:latin typeface="Arial" pitchFamily="34" charset="0"/>
            <a:ea typeface="+mn-ea"/>
            <a:cs typeface="Arial" pitchFamily="34" charset="0"/>
          </a:endParaRPr>
        </a:p>
        <a:p>
          <a:pPr algn="just" rtl="0">
            <a:defRPr sz="1000"/>
          </a:pPr>
          <a:r>
            <a:rPr lang="es-ES" sz="1000" b="0" i="0" strike="noStrike">
              <a:solidFill>
                <a:srgbClr val="000000"/>
              </a:solidFill>
              <a:latin typeface="Arial" pitchFamily="34" charset="0"/>
              <a:cs typeface="Arial" pitchFamily="34" charset="0"/>
            </a:rPr>
            <a:t>Para</a:t>
          </a:r>
          <a:r>
            <a:rPr lang="es-ES" sz="1000" b="0" i="0" strike="noStrike" baseline="0">
              <a:solidFill>
                <a:srgbClr val="000000"/>
              </a:solidFill>
              <a:latin typeface="Arial" pitchFamily="34" charset="0"/>
              <a:cs typeface="Arial" pitchFamily="34" charset="0"/>
            </a:rPr>
            <a:t> el periodo en mención del ejercicio </a:t>
          </a:r>
          <a:r>
            <a:rPr lang="es-ES" sz="1000" b="0" i="0" strike="noStrike">
              <a:solidFill>
                <a:srgbClr val="000000"/>
              </a:solidFill>
              <a:latin typeface="Arial" pitchFamily="34" charset="0"/>
              <a:cs typeface="Arial" pitchFamily="34" charset="0"/>
            </a:rPr>
            <a:t>fiscal 2011, el Gasto Corriente Ejercido y el Presupuesto Reprogramado (Gasto Corriente), registraron</a:t>
          </a:r>
          <a:r>
            <a:rPr lang="es-ES" sz="1000" b="0" i="0" strike="noStrike" baseline="0">
              <a:solidFill>
                <a:srgbClr val="000000"/>
              </a:solidFill>
              <a:latin typeface="Arial" pitchFamily="34" charset="0"/>
              <a:cs typeface="Arial" pitchFamily="34" charset="0"/>
            </a:rPr>
            <a:t> incrementos del 1.1</a:t>
          </a:r>
          <a:r>
            <a:rPr lang="es-ES" sz="1000" b="0" i="0" strike="noStrike">
              <a:solidFill>
                <a:srgbClr val="000000"/>
              </a:solidFill>
              <a:latin typeface="Arial" pitchFamily="34" charset="0"/>
              <a:cs typeface="Arial" pitchFamily="34" charset="0"/>
            </a:rPr>
            <a:t>% y del 0.2% respectivamente, en relación  con el año 2010.</a:t>
          </a:r>
        </a:p>
        <a:p>
          <a:pPr algn="just" rtl="0">
            <a:defRPr sz="1000"/>
          </a:pPr>
          <a:endParaRPr lang="es-ES" sz="1000" b="0" i="0" strike="noStrike">
            <a:solidFill>
              <a:srgbClr val="000000"/>
            </a:solidFill>
            <a:latin typeface="Arial" pitchFamily="34" charset="0"/>
            <a:cs typeface="Arial" pitchFamily="34" charset="0"/>
          </a:endParaRPr>
        </a:p>
        <a:p>
          <a:pPr algn="just" rtl="0">
            <a:defRPr sz="1000"/>
          </a:pPr>
          <a:r>
            <a:rPr lang="es-ES" sz="1000" b="0" i="0" strike="noStrike">
              <a:solidFill>
                <a:srgbClr val="000000"/>
              </a:solidFill>
              <a:latin typeface="Arial" pitchFamily="34" charset="0"/>
              <a:cs typeface="Arial" pitchFamily="34" charset="0"/>
            </a:rPr>
            <a:t>El Índice de Evolución del Gasto Corriente muestra que se ejerció el 90.8% de los recursos con</a:t>
          </a:r>
          <a:r>
            <a:rPr lang="es-ES" sz="1000" b="0" i="0" strike="noStrike" baseline="0">
              <a:solidFill>
                <a:srgbClr val="000000"/>
              </a:solidFill>
              <a:latin typeface="Arial" pitchFamily="34" charset="0"/>
              <a:cs typeface="Arial" pitchFamily="34" charset="0"/>
            </a:rPr>
            <a:t> apego total a las medidas de austeridad</a:t>
          </a:r>
          <a:r>
            <a:rPr lang="es-ES" sz="1000" b="0" i="0" strike="noStrike">
              <a:solidFill>
                <a:srgbClr val="000000"/>
              </a:solidFill>
              <a:latin typeface="Arial" pitchFamily="34" charset="0"/>
              <a:cs typeface="Arial" pitchFamily="34" charset="0"/>
            </a:rPr>
            <a:t>, la diferencia del 9.2% obedece básicamente a</a:t>
          </a:r>
          <a:r>
            <a:rPr lang="es-ES" sz="1000" b="0" i="0" strike="noStrike" baseline="0">
              <a:solidFill>
                <a:srgbClr val="000000"/>
              </a:solidFill>
              <a:latin typeface="Arial" pitchFamily="34" charset="0"/>
              <a:cs typeface="Arial" pitchFamily="34" charset="0"/>
            </a:rPr>
            <a:t> </a:t>
          </a:r>
          <a:r>
            <a:rPr lang="es-MX" sz="1000" b="0" i="0">
              <a:latin typeface="Arial" pitchFamily="34" charset="0"/>
              <a:ea typeface="+mn-ea"/>
              <a:cs typeface="Arial" pitchFamily="34" charset="0"/>
            </a:rPr>
            <a:t>a recursos comprometidos para su pago en el cuarto trimestre, de acuerdo</a:t>
          </a:r>
          <a:r>
            <a:rPr lang="es-MX" sz="1000" b="0" i="0" baseline="0">
              <a:latin typeface="Arial" pitchFamily="34" charset="0"/>
              <a:ea typeface="+mn-ea"/>
              <a:cs typeface="Arial" pitchFamily="34" charset="0"/>
            </a:rPr>
            <a:t> a lo siguiente:</a:t>
          </a:r>
        </a:p>
        <a:p>
          <a:pPr algn="just" rtl="0">
            <a:defRPr sz="1000"/>
          </a:pPr>
          <a:endParaRPr lang="es-MX" sz="1000" b="0" i="0" strike="noStrike" baseline="0">
            <a:solidFill>
              <a:srgbClr val="000000"/>
            </a:solidFill>
            <a:latin typeface="Arial" pitchFamily="34" charset="0"/>
            <a:ea typeface="+mn-ea"/>
            <a:cs typeface="Arial" pitchFamily="34" charset="0"/>
          </a:endParaRPr>
        </a:p>
        <a:p>
          <a:pPr algn="just" eaLnBrk="1" fontAlgn="auto" latinLnBrk="0" hangingPunct="1"/>
          <a:r>
            <a:rPr lang="es-ES" sz="1000" b="0" i="0" baseline="0">
              <a:latin typeface="Arial" pitchFamily="34" charset="0"/>
              <a:ea typeface="+mn-ea"/>
              <a:cs typeface="Arial" pitchFamily="34" charset="0"/>
            </a:rPr>
            <a:t>- En el capítulo 1000 existe una variación por $6,710 miles de pesos, correspondientes a recursos fiscales </a:t>
          </a:r>
        </a:p>
        <a:p>
          <a:pPr algn="just" eaLnBrk="1" fontAlgn="auto" latinLnBrk="0" hangingPunct="1"/>
          <a:endParaRPr lang="es-ES" sz="1000" b="0" i="0" baseline="0">
            <a:latin typeface="Arial" pitchFamily="34" charset="0"/>
            <a:ea typeface="+mn-ea"/>
            <a:cs typeface="Arial" pitchFamily="34" charset="0"/>
          </a:endParaRPr>
        </a:p>
        <a:p>
          <a:pPr algn="just" eaLnBrk="1" fontAlgn="auto" latinLnBrk="0" hangingPunct="1"/>
          <a:r>
            <a:rPr lang="es-ES" sz="1000" b="0" i="0" baseline="0">
              <a:latin typeface="Arial" pitchFamily="34" charset="0"/>
              <a:ea typeface="+mn-ea"/>
              <a:cs typeface="Arial" pitchFamily="34" charset="0"/>
            </a:rPr>
            <a:t>- Para los capítulos 2000 y 3000, existe una variación por $28,384 miles de pesos de recursos fiscales y $46,578 miles de pesos de ingresos propios de los cuales $18,543 corresponden a recursos no captados, y la diferencia se encuentra comprometida para su pago.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16</xdr:row>
      <xdr:rowOff>114300</xdr:rowOff>
    </xdr:from>
    <xdr:to>
      <xdr:col>3</xdr:col>
      <xdr:colOff>428625</xdr:colOff>
      <xdr:row>29</xdr:row>
      <xdr:rowOff>371475</xdr:rowOff>
    </xdr:to>
    <xdr:graphicFrame macro="">
      <xdr:nvGraphicFramePr>
        <xdr:cNvPr id="719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9</xdr:col>
      <xdr:colOff>0</xdr:colOff>
      <xdr:row>6</xdr:row>
      <xdr:rowOff>0</xdr:rowOff>
    </xdr:to>
    <xdr:sp macro="" textlink="">
      <xdr:nvSpPr>
        <xdr:cNvPr id="7195" name="Line 11"/>
        <xdr:cNvSpPr>
          <a:spLocks noChangeShapeType="1"/>
        </xdr:cNvSpPr>
      </xdr:nvSpPr>
      <xdr:spPr bwMode="auto">
        <a:xfrm>
          <a:off x="0" y="1466850"/>
          <a:ext cx="6400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180975</xdr:rowOff>
    </xdr:from>
    <xdr:to>
      <xdr:col>3</xdr:col>
      <xdr:colOff>266700</xdr:colOff>
      <xdr:row>4</xdr:row>
      <xdr:rowOff>161925</xdr:rowOff>
    </xdr:to>
    <xdr:pic>
      <xdr:nvPicPr>
        <xdr:cNvPr id="7196" name="Picture 13" descr="Logos CONALEP 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714375"/>
          <a:ext cx="33242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30</xdr:row>
      <xdr:rowOff>342901</xdr:rowOff>
    </xdr:from>
    <xdr:to>
      <xdr:col>8</xdr:col>
      <xdr:colOff>485775</xdr:colOff>
      <xdr:row>34</xdr:row>
      <xdr:rowOff>217170</xdr:rowOff>
    </xdr:to>
    <xdr:graphicFrame macro="">
      <xdr:nvGraphicFramePr>
        <xdr:cNvPr id="6" name="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219075</xdr:colOff>
      <xdr:row>0</xdr:row>
      <xdr:rowOff>200025</xdr:rowOff>
    </xdr:from>
    <xdr:to>
      <xdr:col>8</xdr:col>
      <xdr:colOff>466725</xdr:colOff>
      <xdr:row>4</xdr:row>
      <xdr:rowOff>85725</xdr:rowOff>
    </xdr:to>
    <xdr:grpSp>
      <xdr:nvGrpSpPr>
        <xdr:cNvPr id="7198" name="Group 24"/>
        <xdr:cNvGrpSpPr>
          <a:grpSpLocks/>
        </xdr:cNvGrpSpPr>
      </xdr:nvGrpSpPr>
      <xdr:grpSpPr bwMode="auto">
        <a:xfrm>
          <a:off x="4639103" y="200025"/>
          <a:ext cx="1638942" cy="955925"/>
          <a:chOff x="7849" y="1073"/>
          <a:chExt cx="3133" cy="1897"/>
        </a:xfrm>
      </xdr:grpSpPr>
      <xdr:pic>
        <xdr:nvPicPr>
          <xdr:cNvPr id="7200" name="Picture 25" descr="hoja membretada0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01" name="Picture 26" descr="hoja membretada0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xdr:col>
      <xdr:colOff>492301</xdr:colOff>
      <xdr:row>16</xdr:row>
      <xdr:rowOff>42805</xdr:rowOff>
    </xdr:from>
    <xdr:to>
      <xdr:col>8</xdr:col>
      <xdr:colOff>541911</xdr:colOff>
      <xdr:row>30</xdr:row>
      <xdr:rowOff>224744</xdr:rowOff>
    </xdr:to>
    <xdr:sp macro="" textlink="">
      <xdr:nvSpPr>
        <xdr:cNvPr id="12" name="Text Box 22"/>
        <xdr:cNvSpPr txBox="1">
          <a:spLocks noChangeArrowheads="1"/>
        </xdr:cNvSpPr>
      </xdr:nvSpPr>
      <xdr:spPr bwMode="auto">
        <a:xfrm>
          <a:off x="3563846" y="4120361"/>
          <a:ext cx="2789385" cy="3521040"/>
        </a:xfrm>
        <a:prstGeom prst="rect">
          <a:avLst/>
        </a:prstGeom>
        <a:solidFill>
          <a:srgbClr val="FFFFFF"/>
        </a:solidFill>
        <a:ln w="9525">
          <a:noFill/>
          <a:miter lim="800000"/>
          <a:headEnd/>
          <a:tailEnd/>
        </a:ln>
        <a:effectLst/>
      </xdr:spPr>
      <xdr:txBody>
        <a:bodyPr vertOverflow="clip" wrap="square" lIns="27432" tIns="22860" rIns="27432" bIns="22860" anchor="ctr" upright="1"/>
        <a:lstStyle/>
        <a:p>
          <a:pPr algn="just" rtl="0">
            <a:defRPr sz="1000"/>
          </a:pPr>
          <a:r>
            <a:rPr lang="es-ES" sz="1000" b="0" i="0" u="none" strike="noStrike" baseline="0">
              <a:solidFill>
                <a:srgbClr val="000000"/>
              </a:solidFill>
              <a:latin typeface="Arial" pitchFamily="34" charset="0"/>
              <a:cs typeface="Arial" pitchFamily="34" charset="0"/>
            </a:rPr>
            <a:t>El promedio del Índice de Evolución del Gasto de inversión se estableció en 23.2%, para el tercer trimestre de los últimos cinco años.</a:t>
          </a:r>
        </a:p>
        <a:p>
          <a:pPr algn="just" rtl="0">
            <a:defRPr sz="1000"/>
          </a:pPr>
          <a:endParaRPr lang="es-ES" sz="1000" b="0" i="0" u="none" strike="noStrike" baseline="0">
            <a:solidFill>
              <a:srgbClr val="000000"/>
            </a:solidFill>
            <a:latin typeface="Arial" pitchFamily="34" charset="0"/>
            <a:cs typeface="Arial" pitchFamily="34" charset="0"/>
          </a:endParaRPr>
        </a:p>
        <a:p>
          <a:pPr algn="just" rtl="0">
            <a:defRPr sz="1000"/>
          </a:pPr>
          <a:r>
            <a:rPr lang="es-ES" sz="1000" b="0" i="0" u="none" strike="noStrike" baseline="0">
              <a:solidFill>
                <a:srgbClr val="000000"/>
              </a:solidFill>
              <a:latin typeface="Arial" pitchFamily="34" charset="0"/>
              <a:cs typeface="Arial" pitchFamily="34" charset="0"/>
            </a:rPr>
            <a:t>Para este periodo en el ejercicio fiscal 2011, el Gasto de Inversión Ejercido presenta un incremento del 327.7%, de forma contraria el  Presupuesto Reprogramado (Gasto de inversión)  registró un decremento de 93.3% respecto al mismo periodo del año 2010,  esta variación obedece </a:t>
          </a:r>
          <a:r>
            <a:rPr lang="es-MX" sz="1000" b="0" i="0" baseline="0">
              <a:latin typeface="Arial" pitchFamily="34" charset="0"/>
              <a:ea typeface="+mn-ea"/>
              <a:cs typeface="Arial" pitchFamily="34" charset="0"/>
            </a:rPr>
            <a:t>a que en este año para el tercer  trimestre se programaron recursos del </a:t>
          </a:r>
          <a:r>
            <a:rPr lang="es-ES" sz="1000" b="0" i="0" baseline="0">
              <a:effectLst/>
              <a:latin typeface="Arial" pitchFamily="34" charset="0"/>
              <a:ea typeface="+mn-ea"/>
              <a:cs typeface="Arial" pitchFamily="34" charset="0"/>
            </a:rPr>
            <a:t>Programa de Formación de Recursos Humanos Basada en Competencias </a:t>
          </a:r>
          <a:r>
            <a:rPr lang="es-MX" sz="1000" b="0" i="0" baseline="0">
              <a:latin typeface="Arial" pitchFamily="34" charset="0"/>
              <a:ea typeface="+mn-ea"/>
              <a:cs typeface="Arial" pitchFamily="34" charset="0"/>
            </a:rPr>
            <a:t>PROFORHCOM (BID) e ingresos propios que en 2010, fueron ejercidos hasta el cuarto trimestre.</a:t>
          </a:r>
          <a:endParaRPr lang="es-ES" sz="1000" b="0" i="0" u="none" strike="noStrike" baseline="0">
            <a:solidFill>
              <a:srgbClr val="000000"/>
            </a:solidFill>
            <a:latin typeface="Arial" pitchFamily="34" charset="0"/>
            <a:cs typeface="Arial" pitchFamily="34" charset="0"/>
          </a:endParaRPr>
        </a:p>
        <a:p>
          <a:pPr algn="just" rtl="0">
            <a:defRPr sz="1000"/>
          </a:pPr>
          <a:endParaRPr lang="es-ES" sz="1000" b="0" i="0" u="none" strike="noStrike" baseline="0">
            <a:solidFill>
              <a:srgbClr val="000000"/>
            </a:solidFill>
            <a:latin typeface="Arial" pitchFamily="34" charset="0"/>
            <a:cs typeface="Arial" pitchFamily="34" charset="0"/>
          </a:endParaRPr>
        </a:p>
        <a:p>
          <a:pPr algn="just" rtl="0">
            <a:defRPr sz="1000"/>
          </a:pPr>
          <a:r>
            <a:rPr lang="es-ES" sz="1000" b="0" i="0" u="none" strike="noStrike" baseline="0">
              <a:solidFill>
                <a:srgbClr val="000000"/>
              </a:solidFill>
              <a:latin typeface="Arial" pitchFamily="34" charset="0"/>
              <a:cs typeface="Arial" pitchFamily="34" charset="0"/>
            </a:rPr>
            <a:t>Estos resultados ubican al Índice de Evolución del Gasto de Inversión en 34.2%, la diferencia del 65.8%, </a:t>
          </a:r>
          <a:r>
            <a:rPr lang="es-MX" sz="1000" b="0" i="0" baseline="0">
              <a:latin typeface="Arial" pitchFamily="34" charset="0"/>
              <a:ea typeface="+mn-ea"/>
              <a:cs typeface="Arial" pitchFamily="34" charset="0"/>
            </a:rPr>
            <a:t>% se debe a la programación de recursos y a los procesos de licitación en curso, cuyo ejercicio se verá reflejado en el cuarto  trimestre del  2011.</a:t>
          </a:r>
        </a:p>
        <a:p>
          <a:pPr algn="just" rtl="0">
            <a:defRPr sz="1000"/>
          </a:pPr>
          <a:endParaRPr lang="es-ES" sz="1000" b="0" i="0" u="none" strike="noStrike" baseline="0">
            <a:solidFill>
              <a:srgbClr val="000000"/>
            </a:solidFill>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15</xdr:row>
      <xdr:rowOff>381000</xdr:rowOff>
    </xdr:from>
    <xdr:to>
      <xdr:col>4</xdr:col>
      <xdr:colOff>85725</xdr:colOff>
      <xdr:row>30</xdr:row>
      <xdr:rowOff>333375</xdr:rowOff>
    </xdr:to>
    <xdr:graphicFrame macro="">
      <xdr:nvGraphicFramePr>
        <xdr:cNvPr id="82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xdr:row>
      <xdr:rowOff>190500</xdr:rowOff>
    </xdr:from>
    <xdr:to>
      <xdr:col>8</xdr:col>
      <xdr:colOff>561975</xdr:colOff>
      <xdr:row>5</xdr:row>
      <xdr:rowOff>190500</xdr:rowOff>
    </xdr:to>
    <xdr:sp macro="" textlink="">
      <xdr:nvSpPr>
        <xdr:cNvPr id="8219" name="Line 11"/>
        <xdr:cNvSpPr>
          <a:spLocks noChangeShapeType="1"/>
        </xdr:cNvSpPr>
      </xdr:nvSpPr>
      <xdr:spPr bwMode="auto">
        <a:xfrm>
          <a:off x="38100" y="1457325"/>
          <a:ext cx="6343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180975</xdr:rowOff>
    </xdr:from>
    <xdr:to>
      <xdr:col>3</xdr:col>
      <xdr:colOff>266700</xdr:colOff>
      <xdr:row>4</xdr:row>
      <xdr:rowOff>161925</xdr:rowOff>
    </xdr:to>
    <xdr:pic>
      <xdr:nvPicPr>
        <xdr:cNvPr id="8220" name="Picture 13" descr="Logos CONALEP 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714375"/>
          <a:ext cx="33242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190500</xdr:colOff>
      <xdr:row>0</xdr:row>
      <xdr:rowOff>190500</xdr:rowOff>
    </xdr:from>
    <xdr:to>
      <xdr:col>8</xdr:col>
      <xdr:colOff>438150</xdr:colOff>
      <xdr:row>4</xdr:row>
      <xdr:rowOff>76200</xdr:rowOff>
    </xdr:to>
    <xdr:grpSp>
      <xdr:nvGrpSpPr>
        <xdr:cNvPr id="8221" name="Group 24"/>
        <xdr:cNvGrpSpPr>
          <a:grpSpLocks/>
        </xdr:cNvGrpSpPr>
      </xdr:nvGrpSpPr>
      <xdr:grpSpPr bwMode="auto">
        <a:xfrm>
          <a:off x="4619625" y="190500"/>
          <a:ext cx="1638300" cy="952500"/>
          <a:chOff x="7849" y="1073"/>
          <a:chExt cx="3133" cy="1897"/>
        </a:xfrm>
      </xdr:grpSpPr>
      <xdr:pic>
        <xdr:nvPicPr>
          <xdr:cNvPr id="8224" name="Picture 25" descr="hoja membretada0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225" name="Picture 26" descr="hoja membretada0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66676</xdr:colOff>
      <xdr:row>31</xdr:row>
      <xdr:rowOff>209550</xdr:rowOff>
    </xdr:from>
    <xdr:to>
      <xdr:col>8</xdr:col>
      <xdr:colOff>523875</xdr:colOff>
      <xdr:row>34</xdr:row>
      <xdr:rowOff>466725</xdr:rowOff>
    </xdr:to>
    <xdr:graphicFrame macro="">
      <xdr:nvGraphicFramePr>
        <xdr:cNvPr id="9" name="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 r:lo="rId6" r:qs="rId7" r:cs="rId8"/>
        </a:graphicData>
      </a:graphic>
    </xdr:graphicFrame>
    <xdr:clientData/>
  </xdr:twoCellAnchor>
  <xdr:twoCellAnchor editAs="oneCell">
    <xdr:from>
      <xdr:col>4</xdr:col>
      <xdr:colOff>161925</xdr:colOff>
      <xdr:row>16</xdr:row>
      <xdr:rowOff>76200</xdr:rowOff>
    </xdr:from>
    <xdr:to>
      <xdr:col>8</xdr:col>
      <xdr:colOff>565697</xdr:colOff>
      <xdr:row>30</xdr:row>
      <xdr:rowOff>233973</xdr:rowOff>
    </xdr:to>
    <xdr:sp macro="" textlink="">
      <xdr:nvSpPr>
        <xdr:cNvPr id="12" name="Text Box 16"/>
        <xdr:cNvSpPr txBox="1">
          <a:spLocks noChangeArrowheads="1"/>
        </xdr:cNvSpPr>
      </xdr:nvSpPr>
      <xdr:spPr bwMode="auto">
        <a:xfrm>
          <a:off x="3914775" y="4143375"/>
          <a:ext cx="2470697" cy="3548673"/>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just" rtl="0">
            <a:defRPr sz="1000"/>
          </a:pPr>
          <a:r>
            <a:rPr lang="es-ES" sz="1000" b="0" i="0" strike="noStrike">
              <a:solidFill>
                <a:srgbClr val="000000"/>
              </a:solidFill>
              <a:latin typeface="Arial" pitchFamily="34" charset="0"/>
              <a:cs typeface="Arial" pitchFamily="34" charset="0"/>
            </a:rPr>
            <a:t>El margen de financiamiento para la operación del CONALEP, por concepto de ingresos propios para el tercer trimestre del año 2011, se ubicó en 7.4%, lo que representa un descenso de 2.9</a:t>
          </a:r>
          <a:r>
            <a:rPr lang="es-ES" sz="1000" b="0" i="0" strike="noStrike" baseline="0">
              <a:solidFill>
                <a:srgbClr val="000000"/>
              </a:solidFill>
              <a:latin typeface="Arial" pitchFamily="34" charset="0"/>
              <a:cs typeface="Arial" pitchFamily="34" charset="0"/>
            </a:rPr>
            <a:t> puntos porcentuales</a:t>
          </a:r>
          <a:r>
            <a:rPr lang="es-ES" sz="1000" b="0" i="0" strike="noStrike">
              <a:solidFill>
                <a:srgbClr val="000000"/>
              </a:solidFill>
              <a:latin typeface="Arial" pitchFamily="34" charset="0"/>
              <a:cs typeface="Arial" pitchFamily="34" charset="0"/>
            </a:rPr>
            <a:t>, </a:t>
          </a:r>
          <a:r>
            <a:rPr lang="es-ES" sz="1000" b="0" i="0" strike="noStrike" baseline="0">
              <a:solidFill>
                <a:srgbClr val="000000"/>
              </a:solidFill>
              <a:latin typeface="Arial" pitchFamily="34" charset="0"/>
              <a:cs typeface="Arial" pitchFamily="34" charset="0"/>
            </a:rPr>
            <a:t>en relación con el mismo periodo del año 2010.</a:t>
          </a:r>
        </a:p>
        <a:p>
          <a:pPr algn="just" rtl="0">
            <a:defRPr sz="1000"/>
          </a:pPr>
          <a:endParaRPr lang="es-ES" sz="1000" b="0" i="0" strike="noStrike" baseline="0">
            <a:solidFill>
              <a:srgbClr val="000000"/>
            </a:solidFill>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1000" b="0" i="0">
              <a:latin typeface="Arial" pitchFamily="34" charset="0"/>
              <a:ea typeface="+mn-ea"/>
              <a:cs typeface="Arial" pitchFamily="34" charset="0"/>
            </a:rPr>
            <a:t>Para el periodo en</a:t>
          </a:r>
          <a:r>
            <a:rPr lang="es-ES" sz="1000" b="0" i="0" baseline="0">
              <a:latin typeface="Arial" pitchFamily="34" charset="0"/>
              <a:ea typeface="+mn-ea"/>
              <a:cs typeface="Arial" pitchFamily="34" charset="0"/>
            </a:rPr>
            <a:t> mención, los Ingresos Propios Ejercidos registraron un decremento del -27.2%, por el contrario, el Presupuesto Ejercido, tuvo un incremento de 1.4%, en relación con el mismo periodo del año 2010.</a:t>
          </a:r>
          <a:endParaRPr lang="es-MX">
            <a:latin typeface="Arial" pitchFamily="34" charset="0"/>
            <a:cs typeface="Arial" pitchFamily="34" charset="0"/>
          </a:endParaRPr>
        </a:p>
        <a:p>
          <a:pPr algn="just" rtl="0">
            <a:defRPr sz="1000"/>
          </a:pPr>
          <a:endParaRPr lang="es-ES" sz="1000" b="0" i="0" strike="noStrike">
            <a:solidFill>
              <a:srgbClr val="000000"/>
            </a:solidFill>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MX" sz="1000" b="0" i="0">
              <a:latin typeface="Arial" pitchFamily="34" charset="0"/>
              <a:ea typeface="+mn-ea"/>
              <a:cs typeface="Arial" pitchFamily="34" charset="0"/>
            </a:rPr>
            <a:t>Estas variaciones obedecen a que </a:t>
          </a:r>
          <a:r>
            <a:rPr lang="es-MX" sz="1000" b="0" i="0" baseline="0">
              <a:latin typeface="Arial" pitchFamily="34" charset="0"/>
              <a:ea typeface="+mn-ea"/>
              <a:cs typeface="Arial" pitchFamily="34" charset="0"/>
            </a:rPr>
            <a:t>en el ejercicio 2010 se obtuvieron otros ingresos propios por la venta de las acciones de Teléfonos de México (TELMEX), y a que a la fecha no se han logrado las metas programadas de captación de ingresos propios.</a:t>
          </a:r>
          <a:endParaRPr lang="es-MX" sz="1000" b="0" i="0">
            <a:latin typeface="Arial" pitchFamily="34" charset="0"/>
            <a:ea typeface="+mn-ea"/>
            <a:cs typeface="Arial" pitchFamily="34" charset="0"/>
          </a:endParaRPr>
        </a:p>
        <a:p>
          <a:pPr algn="just" rtl="0">
            <a:defRPr sz="1000"/>
          </a:pPr>
          <a:endParaRPr lang="es-ES" sz="1000" b="0" i="0" strike="noStrike">
            <a:solidFill>
              <a:srgbClr val="000000"/>
            </a:solidFill>
            <a:latin typeface="Arial" pitchFamily="34" charset="0"/>
            <a:cs typeface="Arial" pitchFamily="34" charset="0"/>
          </a:endParaRPr>
        </a:p>
        <a:p>
          <a:pPr algn="just" rtl="0">
            <a:defRPr sz="1000"/>
          </a:pPr>
          <a:endParaRPr lang="es-ES" sz="900" b="0" i="0" strike="noStrike">
            <a:solidFill>
              <a:srgbClr val="000000"/>
            </a:solidFill>
            <a:latin typeface="Arial" pitchFamily="34" charset="0"/>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16</xdr:row>
      <xdr:rowOff>114300</xdr:rowOff>
    </xdr:from>
    <xdr:to>
      <xdr:col>3</xdr:col>
      <xdr:colOff>476250</xdr:colOff>
      <xdr:row>29</xdr:row>
      <xdr:rowOff>390525</xdr:rowOff>
    </xdr:to>
    <xdr:graphicFrame macro="">
      <xdr:nvGraphicFramePr>
        <xdr:cNvPr id="9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xdr:row>
      <xdr:rowOff>180975</xdr:rowOff>
    </xdr:from>
    <xdr:to>
      <xdr:col>8</xdr:col>
      <xdr:colOff>561975</xdr:colOff>
      <xdr:row>5</xdr:row>
      <xdr:rowOff>180975</xdr:rowOff>
    </xdr:to>
    <xdr:sp macro="" textlink="">
      <xdr:nvSpPr>
        <xdr:cNvPr id="9243" name="Line 11"/>
        <xdr:cNvSpPr>
          <a:spLocks noChangeShapeType="1"/>
        </xdr:cNvSpPr>
      </xdr:nvSpPr>
      <xdr:spPr bwMode="auto">
        <a:xfrm>
          <a:off x="38100" y="1447800"/>
          <a:ext cx="6343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180975</xdr:rowOff>
    </xdr:from>
    <xdr:to>
      <xdr:col>3</xdr:col>
      <xdr:colOff>266700</xdr:colOff>
      <xdr:row>4</xdr:row>
      <xdr:rowOff>161925</xdr:rowOff>
    </xdr:to>
    <xdr:pic>
      <xdr:nvPicPr>
        <xdr:cNvPr id="9244" name="Picture 13" descr="Logos CONALEP 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714375"/>
          <a:ext cx="33242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30</xdr:row>
      <xdr:rowOff>200025</xdr:rowOff>
    </xdr:from>
    <xdr:to>
      <xdr:col>9</xdr:col>
      <xdr:colOff>0</xdr:colOff>
      <xdr:row>33</xdr:row>
      <xdr:rowOff>209550</xdr:rowOff>
    </xdr:to>
    <xdr:graphicFrame macro="">
      <xdr:nvGraphicFramePr>
        <xdr:cNvPr id="5" name="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295275</xdr:colOff>
      <xdr:row>0</xdr:row>
      <xdr:rowOff>209550</xdr:rowOff>
    </xdr:from>
    <xdr:to>
      <xdr:col>8</xdr:col>
      <xdr:colOff>542925</xdr:colOff>
      <xdr:row>4</xdr:row>
      <xdr:rowOff>95250</xdr:rowOff>
    </xdr:to>
    <xdr:grpSp>
      <xdr:nvGrpSpPr>
        <xdr:cNvPr id="9246" name="Group 24"/>
        <xdr:cNvGrpSpPr>
          <a:grpSpLocks/>
        </xdr:cNvGrpSpPr>
      </xdr:nvGrpSpPr>
      <xdr:grpSpPr bwMode="auto">
        <a:xfrm>
          <a:off x="4724400" y="209550"/>
          <a:ext cx="1638300" cy="952500"/>
          <a:chOff x="7849" y="1073"/>
          <a:chExt cx="3133" cy="1897"/>
        </a:xfrm>
      </xdr:grpSpPr>
      <xdr:pic>
        <xdr:nvPicPr>
          <xdr:cNvPr id="9248" name="Picture 25" descr="hoja membretada0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249" name="Picture 26" descr="hoja membretada0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xdr:col>
      <xdr:colOff>514351</xdr:colOff>
      <xdr:row>16</xdr:row>
      <xdr:rowOff>76200</xdr:rowOff>
    </xdr:from>
    <xdr:to>
      <xdr:col>9</xdr:col>
      <xdr:colOff>57151</xdr:colOff>
      <xdr:row>30</xdr:row>
      <xdr:rowOff>152400</xdr:rowOff>
    </xdr:to>
    <xdr:sp macro="" textlink="">
      <xdr:nvSpPr>
        <xdr:cNvPr id="12" name="Text Box 1050"/>
        <xdr:cNvSpPr txBox="1">
          <a:spLocks noChangeArrowheads="1"/>
        </xdr:cNvSpPr>
      </xdr:nvSpPr>
      <xdr:spPr bwMode="auto">
        <a:xfrm>
          <a:off x="3590926" y="4143375"/>
          <a:ext cx="2876550" cy="3467100"/>
        </a:xfrm>
        <a:prstGeom prst="rect">
          <a:avLst/>
        </a:prstGeom>
        <a:noFill/>
        <a:ln w="9525">
          <a:noFill/>
          <a:miter lim="800000"/>
          <a:headEnd/>
          <a:tailEnd/>
        </a:ln>
        <a:effectLst/>
      </xdr:spPr>
      <xdr:txBody>
        <a:bodyPr vertOverflow="clip" wrap="square" lIns="27432" tIns="22860" rIns="27432" bIns="0" anchor="t" upright="1"/>
        <a:lstStyle/>
        <a:p>
          <a:pPr algn="just" rtl="0">
            <a:lnSpc>
              <a:spcPts val="1100"/>
            </a:lnSpc>
            <a:defRPr sz="1000"/>
          </a:pPr>
          <a:r>
            <a:rPr lang="es-ES" sz="1000" b="0" i="0" strike="noStrike">
              <a:solidFill>
                <a:srgbClr val="000000"/>
              </a:solidFill>
              <a:latin typeface="Arial" pitchFamily="34" charset="0"/>
              <a:cs typeface="Arial" pitchFamily="34" charset="0"/>
            </a:rPr>
            <a:t>Durante el tercer trimestre de los últimos cinco ejercicios fiscales, se ha logrado captar en promedio el</a:t>
          </a:r>
          <a:r>
            <a:rPr lang="es-ES" sz="1000" b="0" i="0" strike="noStrike" baseline="0">
              <a:solidFill>
                <a:srgbClr val="000000"/>
              </a:solidFill>
              <a:latin typeface="Arial" pitchFamily="34" charset="0"/>
              <a:cs typeface="Arial" pitchFamily="34" charset="0"/>
            </a:rPr>
            <a:t> 87</a:t>
          </a:r>
          <a:r>
            <a:rPr lang="es-ES" sz="1000" b="0" i="0" strike="noStrike">
              <a:solidFill>
                <a:srgbClr val="000000"/>
              </a:solidFill>
              <a:latin typeface="Arial" pitchFamily="34" charset="0"/>
              <a:cs typeface="Arial" pitchFamily="34" charset="0"/>
            </a:rPr>
            <a:t>.3% de los Ingresos Propios Programados, siendo el año 2007  en donde  este índice se encuentra mejor posicionado 104.5%. </a:t>
          </a:r>
        </a:p>
        <a:p>
          <a:pPr algn="just" rtl="0">
            <a:defRPr sz="1000"/>
          </a:pPr>
          <a:endParaRPr lang="es-ES" sz="1000" b="0" i="0" strike="noStrike">
            <a:solidFill>
              <a:srgbClr val="000000"/>
            </a:solidFill>
            <a:latin typeface="Arial" pitchFamily="34" charset="0"/>
            <a:ea typeface="+mn-ea"/>
            <a:cs typeface="Arial" pitchFamily="34" charset="0"/>
          </a:endParaRPr>
        </a:p>
        <a:p>
          <a:pPr algn="just" rtl="0"/>
          <a:r>
            <a:rPr lang="es-ES" sz="1000" b="0" i="0" strike="noStrike">
              <a:solidFill>
                <a:srgbClr val="000000"/>
              </a:solidFill>
              <a:latin typeface="Arial" pitchFamily="34" charset="0"/>
              <a:ea typeface="+mn-ea"/>
              <a:cs typeface="Arial" pitchFamily="34" charset="0"/>
            </a:rPr>
            <a:t>Para el periodo en mención del ejercicio fiscal 2011, los Ingresos Propios Captados y los Ingresos Propios Programados tuvieron resultados</a:t>
          </a:r>
          <a:r>
            <a:rPr lang="es-ES" sz="1000" b="0" i="0" strike="noStrike" baseline="0">
              <a:solidFill>
                <a:srgbClr val="000000"/>
              </a:solidFill>
              <a:latin typeface="Arial" pitchFamily="34" charset="0"/>
              <a:ea typeface="+mn-ea"/>
              <a:cs typeface="Arial" pitchFamily="34" charset="0"/>
            </a:rPr>
            <a:t> por $89,927 y $108,380 miles de pesos, lo que representa</a:t>
          </a:r>
          <a:r>
            <a:rPr lang="es-ES" sz="1000" b="0" i="0" strike="noStrike">
              <a:solidFill>
                <a:srgbClr val="000000"/>
              </a:solidFill>
              <a:latin typeface="Arial" pitchFamily="34" charset="0"/>
              <a:ea typeface="+mn-ea"/>
              <a:cs typeface="Arial" pitchFamily="34" charset="0"/>
            </a:rPr>
            <a:t> un decremento del -35.6% y -26.2%, respectivamente, en relación</a:t>
          </a:r>
          <a:r>
            <a:rPr lang="es-ES" sz="1000" b="0" i="0" strike="noStrike" baseline="0">
              <a:solidFill>
                <a:srgbClr val="000000"/>
              </a:solidFill>
              <a:latin typeface="Arial" pitchFamily="34" charset="0"/>
              <a:ea typeface="+mn-ea"/>
              <a:cs typeface="Arial" pitchFamily="34" charset="0"/>
            </a:rPr>
            <a:t> con el año 2010, y obedece básicamente a que en este periodo del  ejercicio inmediato anterior, se obtuvieron los recursos por la venta de las acciones. de Teléfonos de México (TELMEX).</a:t>
          </a:r>
        </a:p>
        <a:p>
          <a:pPr algn="just" rtl="0"/>
          <a:r>
            <a:rPr lang="es-ES" sz="1000" b="0" i="0" strike="noStrike" baseline="0">
              <a:solidFill>
                <a:srgbClr val="000000"/>
              </a:solidFill>
              <a:latin typeface="Arial" pitchFamily="34" charset="0"/>
              <a:ea typeface="+mn-ea"/>
              <a:cs typeface="Arial" pitchFamily="34" charset="0"/>
            </a:rPr>
            <a:t/>
          </a:r>
          <a:br>
            <a:rPr lang="es-ES" sz="1000" b="0" i="0" strike="noStrike" baseline="0">
              <a:solidFill>
                <a:srgbClr val="000000"/>
              </a:solidFill>
              <a:latin typeface="Arial" pitchFamily="34" charset="0"/>
              <a:ea typeface="+mn-ea"/>
              <a:cs typeface="Arial" pitchFamily="34" charset="0"/>
            </a:rPr>
          </a:br>
          <a:r>
            <a:rPr lang="es-ES" sz="1000" b="0" i="0" strike="noStrike" baseline="0">
              <a:solidFill>
                <a:srgbClr val="000000"/>
              </a:solidFill>
              <a:latin typeface="Arial" pitchFamily="34" charset="0"/>
              <a:ea typeface="+mn-ea"/>
              <a:cs typeface="Arial" pitchFamily="34" charset="0"/>
            </a:rPr>
            <a:t>Estos resultados ubican al Índice de Captación de Ingresos Propios en 83%, la variación </a:t>
          </a:r>
          <a:r>
            <a:rPr lang="es-MX" sz="1000" b="0" i="0" baseline="0">
              <a:latin typeface="Arial" pitchFamily="34" charset="0"/>
              <a:ea typeface="+mn-ea"/>
              <a:cs typeface="Arial" pitchFamily="34" charset="0"/>
            </a:rPr>
            <a:t>del 17% se debe a que a la fecha no se han logrado las metas programadas de captación de ingresos propios.</a:t>
          </a:r>
          <a:endParaRPr lang="es-MX" sz="1000" b="0" i="0" strike="noStrike">
            <a:solidFill>
              <a:srgbClr val="000000"/>
            </a:solidFill>
            <a:latin typeface="Arial" pitchFamily="34" charset="0"/>
            <a:ea typeface="+mn-ea"/>
            <a:cs typeface="Arial" pitchFamily="34" charset="0"/>
          </a:endParaRPr>
        </a:p>
        <a:p>
          <a:pPr algn="just" rtl="0">
            <a:defRPr sz="1000"/>
          </a:pPr>
          <a:endParaRPr lang="es-ES" sz="900" b="0" i="0" strike="noStrike">
            <a:solidFill>
              <a:srgbClr val="000000"/>
            </a:solidFill>
            <a:latin typeface="Arial"/>
            <a:cs typeface="Arial"/>
          </a:endParaRPr>
        </a:p>
        <a:p>
          <a:pPr algn="just" rtl="0">
            <a:defRPr sz="1000"/>
          </a:pPr>
          <a:endParaRPr lang="es-ES" sz="800" b="0" i="0" strike="noStrike">
            <a:solidFill>
              <a:srgbClr val="000000"/>
            </a:solidFill>
            <a:latin typeface="Arial"/>
            <a:cs typeface="Arial"/>
          </a:endParaRPr>
        </a:p>
        <a:p>
          <a:pPr algn="just" rtl="0">
            <a:defRPr sz="1000"/>
          </a:pPr>
          <a:endParaRPr lang="es-ES" sz="8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UARIO\Configuraci&#243;n%20local\Archivos%20temporales%20de%20Internet\Content.Outlook\5O2MNBQ2\2008\INDICADORES\2007\4to%20trimestre\recibidos\INDICADORES\3er%20trimestre\definitivos\BajaCalifornia\Tec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08\INDICADORES\2007\4to%20trimestre\recibidos\INDICADORES\3er%20trimestre\definitivos\BajaCalifornia\Tec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PCEU01"/>
      <sheetName val="PCEU02"/>
      <sheetName val="PCEU03"/>
      <sheetName val="PCEU04"/>
      <sheetName val="PCEU05"/>
      <sheetName val="PCEU06"/>
      <sheetName val="PCEU07"/>
      <sheetName val="RI01"/>
    </sheetNames>
    <sheetDataSet>
      <sheetData sheetId="0" refreshError="1"/>
      <sheetData sheetId="1" refreshError="1"/>
      <sheetData sheetId="2">
        <row r="9">
          <cell r="B9" t="str">
            <v>Ing. César Moreno Martinez De Escobar (TECATE)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PCEU01"/>
      <sheetName val="PCEU02"/>
      <sheetName val="PCEU03"/>
      <sheetName val="PCEU04"/>
      <sheetName val="PCEU05"/>
      <sheetName val="PCEU06"/>
      <sheetName val="PCEU07"/>
      <sheetName val="RI01"/>
    </sheetNames>
    <sheetDataSet>
      <sheetData sheetId="0" refreshError="1"/>
      <sheetData sheetId="1" refreshError="1"/>
      <sheetData sheetId="2">
        <row r="9">
          <cell r="B9" t="str">
            <v>Ing. César Moreno Martinez De Escobar (TECATE)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BreakPreview" topLeftCell="A26" zoomScale="112" zoomScaleNormal="100" zoomScaleSheetLayoutView="112" workbookViewId="0">
      <selection activeCell="C14" sqref="C14:C15"/>
    </sheetView>
  </sheetViews>
  <sheetFormatPr baseColWidth="10" defaultRowHeight="15"/>
  <cols>
    <col min="1" max="1" width="5.42578125" customWidth="1"/>
    <col min="2" max="2" width="25.42578125" customWidth="1"/>
    <col min="3" max="3" width="10.28515625" customWidth="1"/>
    <col min="4" max="4" width="9.140625" customWidth="1"/>
    <col min="5" max="5" width="8.42578125" customWidth="1"/>
    <col min="6" max="6" width="33.5703125" customWidth="1"/>
    <col min="7" max="7" width="11.140625" customWidth="1"/>
  </cols>
  <sheetData>
    <row r="1" spans="1:7">
      <c r="A1" s="150"/>
      <c r="B1" s="150"/>
      <c r="C1" s="150"/>
      <c r="D1" s="150"/>
      <c r="E1" s="150"/>
      <c r="F1" s="150"/>
      <c r="G1" s="150"/>
    </row>
    <row r="2" spans="1:7">
      <c r="A2" s="150"/>
      <c r="B2" s="150"/>
      <c r="C2" s="150"/>
      <c r="D2" s="150"/>
      <c r="E2" s="150"/>
      <c r="F2" s="150"/>
      <c r="G2" s="150"/>
    </row>
    <row r="3" spans="1:7">
      <c r="A3" s="150"/>
      <c r="B3" s="150"/>
      <c r="C3" s="150"/>
      <c r="D3" s="150"/>
      <c r="E3" s="150"/>
      <c r="F3" s="150"/>
      <c r="G3" s="150"/>
    </row>
    <row r="4" spans="1:7">
      <c r="A4" s="150"/>
      <c r="B4" s="150"/>
      <c r="C4" s="150"/>
      <c r="D4" s="150"/>
      <c r="E4" s="150"/>
      <c r="F4" s="150"/>
      <c r="G4" s="150"/>
    </row>
    <row r="5" spans="1:7" ht="10.5" customHeight="1">
      <c r="A5" s="150"/>
      <c r="B5" s="150"/>
      <c r="C5" s="150"/>
      <c r="D5" s="150"/>
      <c r="E5" s="150"/>
      <c r="F5" s="150"/>
      <c r="G5" s="150"/>
    </row>
    <row r="6" spans="1:7">
      <c r="A6" s="151" t="s">
        <v>72</v>
      </c>
      <c r="B6" s="150"/>
      <c r="C6" s="150"/>
      <c r="D6" s="150"/>
      <c r="E6" s="150"/>
      <c r="F6" s="150"/>
      <c r="G6" s="150"/>
    </row>
    <row r="7" spans="1:7">
      <c r="A7" s="150"/>
      <c r="B7" s="150"/>
      <c r="C7" s="150"/>
      <c r="D7" s="150"/>
      <c r="E7" s="150"/>
      <c r="F7" s="150"/>
      <c r="G7" s="150"/>
    </row>
    <row r="8" spans="1:7" ht="32.25" customHeight="1">
      <c r="A8" s="166" t="s">
        <v>82</v>
      </c>
      <c r="B8" s="167"/>
      <c r="C8" s="167"/>
      <c r="D8" s="167"/>
      <c r="E8" s="167"/>
      <c r="F8" s="167"/>
      <c r="G8" s="167"/>
    </row>
    <row r="9" spans="1:7" ht="8.25" customHeight="1">
      <c r="A9" s="152"/>
      <c r="B9" s="152"/>
      <c r="C9" s="152"/>
      <c r="D9" s="152"/>
      <c r="E9" s="152"/>
      <c r="F9" s="152"/>
      <c r="G9" s="152"/>
    </row>
    <row r="10" spans="1:7" ht="22.5">
      <c r="A10" s="67" t="s">
        <v>44</v>
      </c>
      <c r="B10" s="67" t="s">
        <v>45</v>
      </c>
      <c r="C10" s="67">
        <v>2010</v>
      </c>
      <c r="D10" s="67">
        <v>2011</v>
      </c>
      <c r="E10" s="68" t="s">
        <v>46</v>
      </c>
      <c r="F10" s="168" t="s">
        <v>47</v>
      </c>
      <c r="G10" s="169"/>
    </row>
    <row r="11" spans="1:7" ht="3.75" customHeight="1">
      <c r="A11" s="152"/>
      <c r="B11" s="152"/>
      <c r="C11" s="152"/>
      <c r="D11" s="152"/>
      <c r="E11" s="152"/>
      <c r="F11" s="152"/>
      <c r="G11" s="152"/>
    </row>
    <row r="12" spans="1:7">
      <c r="A12" s="153" t="s">
        <v>48</v>
      </c>
      <c r="B12" s="152"/>
      <c r="C12" s="152"/>
      <c r="D12" s="152"/>
      <c r="E12" s="152"/>
      <c r="F12" s="152"/>
      <c r="G12" s="152"/>
    </row>
    <row r="13" spans="1:7" ht="4.5" customHeight="1">
      <c r="A13" s="152"/>
      <c r="B13" s="152"/>
      <c r="C13" s="152"/>
      <c r="D13" s="152"/>
      <c r="E13" s="152"/>
      <c r="F13" s="152"/>
      <c r="G13" s="152"/>
    </row>
    <row r="14" spans="1:7">
      <c r="A14" s="170">
        <v>1</v>
      </c>
      <c r="B14" s="172" t="s">
        <v>43</v>
      </c>
      <c r="C14" s="174">
        <v>129055</v>
      </c>
      <c r="D14" s="174">
        <v>145397</v>
      </c>
      <c r="E14" s="176" t="s">
        <v>49</v>
      </c>
      <c r="F14" s="69"/>
      <c r="G14" s="70"/>
    </row>
    <row r="15" spans="1:7">
      <c r="A15" s="171"/>
      <c r="B15" s="173"/>
      <c r="C15" s="175"/>
      <c r="D15" s="175"/>
      <c r="E15" s="177"/>
      <c r="F15" s="69"/>
      <c r="G15" s="70"/>
    </row>
    <row r="16" spans="1:7" ht="6" customHeight="1">
      <c r="A16" s="154"/>
      <c r="B16" s="155"/>
      <c r="C16" s="155"/>
      <c r="D16" s="156"/>
      <c r="E16" s="157"/>
      <c r="F16" s="158"/>
      <c r="G16" s="154"/>
    </row>
    <row r="17" spans="1:7">
      <c r="A17" s="153" t="s">
        <v>50</v>
      </c>
      <c r="B17" s="159"/>
      <c r="C17" s="159"/>
      <c r="D17" s="160"/>
      <c r="E17" s="161"/>
      <c r="F17" s="158"/>
      <c r="G17" s="162"/>
    </row>
    <row r="18" spans="1:7" ht="4.5" customHeight="1">
      <c r="A18" s="154"/>
      <c r="B18" s="159"/>
      <c r="C18" s="159"/>
      <c r="D18" s="160"/>
      <c r="E18" s="161"/>
      <c r="F18" s="158"/>
      <c r="G18" s="162"/>
    </row>
    <row r="19" spans="1:7" ht="15" customHeight="1">
      <c r="A19" s="178">
        <v>3</v>
      </c>
      <c r="B19" s="179" t="s">
        <v>51</v>
      </c>
      <c r="C19" s="180">
        <f>'C-PSA'!E15</f>
        <v>18.74528277171547</v>
      </c>
      <c r="D19" s="180">
        <f>'C-PSA'!F15</f>
        <v>18.036129603878763</v>
      </c>
      <c r="E19" s="181" t="s">
        <v>3</v>
      </c>
      <c r="F19" s="71" t="s">
        <v>4</v>
      </c>
      <c r="G19" s="72">
        <f>'C-PSA'!F13</f>
        <v>146567</v>
      </c>
    </row>
    <row r="20" spans="1:7">
      <c r="A20" s="178"/>
      <c r="B20" s="179"/>
      <c r="C20" s="180"/>
      <c r="D20" s="180"/>
      <c r="E20" s="181"/>
      <c r="F20" s="71" t="s">
        <v>5</v>
      </c>
      <c r="G20" s="72">
        <f>'C-PSA'!F14</f>
        <v>812630</v>
      </c>
    </row>
    <row r="21" spans="1:7" ht="7.5" customHeight="1">
      <c r="A21" s="154"/>
      <c r="B21" s="159"/>
      <c r="C21" s="159"/>
      <c r="D21" s="163"/>
      <c r="E21" s="161"/>
      <c r="F21" s="158"/>
      <c r="G21" s="162"/>
    </row>
    <row r="22" spans="1:7" ht="15" customHeight="1">
      <c r="A22" s="170">
        <v>4</v>
      </c>
      <c r="B22" s="172" t="s">
        <v>52</v>
      </c>
      <c r="C22" s="182">
        <f>EPRT!E16</f>
        <v>77.738758868962407</v>
      </c>
      <c r="D22" s="182">
        <f>EPRT!F16</f>
        <v>90.230664857530527</v>
      </c>
      <c r="E22" s="176" t="s">
        <v>3</v>
      </c>
      <c r="F22" s="69" t="s">
        <v>13</v>
      </c>
      <c r="G22" s="70">
        <f>EPRT!F14</f>
        <v>812630</v>
      </c>
    </row>
    <row r="23" spans="1:7">
      <c r="A23" s="171"/>
      <c r="B23" s="173"/>
      <c r="C23" s="183"/>
      <c r="D23" s="183"/>
      <c r="E23" s="177"/>
      <c r="F23" s="69" t="s">
        <v>14</v>
      </c>
      <c r="G23" s="70">
        <f>EPRT!F15</f>
        <v>900614</v>
      </c>
    </row>
    <row r="24" spans="1:7" ht="7.5" customHeight="1">
      <c r="A24" s="154"/>
      <c r="B24" s="159"/>
      <c r="C24" s="159"/>
      <c r="D24" s="163"/>
      <c r="E24" s="161"/>
      <c r="F24" s="158"/>
      <c r="G24" s="162"/>
    </row>
    <row r="25" spans="1:7" ht="15" customHeight="1">
      <c r="A25" s="178">
        <v>5</v>
      </c>
      <c r="B25" s="179" t="s">
        <v>79</v>
      </c>
      <c r="C25" s="180">
        <f>EPR!E14</f>
        <v>81.353741565829779</v>
      </c>
      <c r="D25" s="180">
        <f>EPR!F14</f>
        <v>95.025964550877646</v>
      </c>
      <c r="E25" s="181" t="s">
        <v>3</v>
      </c>
      <c r="F25" s="71" t="s">
        <v>17</v>
      </c>
      <c r="G25" s="72">
        <f>EPR!F12</f>
        <v>752828</v>
      </c>
    </row>
    <row r="26" spans="1:7">
      <c r="A26" s="178"/>
      <c r="B26" s="179"/>
      <c r="C26" s="180"/>
      <c r="D26" s="180"/>
      <c r="E26" s="181"/>
      <c r="F26" s="71" t="s">
        <v>18</v>
      </c>
      <c r="G26" s="72">
        <f>EPR!F13</f>
        <v>792234</v>
      </c>
    </row>
    <row r="27" spans="1:7" ht="7.5" customHeight="1">
      <c r="A27" s="154"/>
      <c r="B27" s="159"/>
      <c r="C27" s="159"/>
      <c r="D27" s="163"/>
      <c r="E27" s="161"/>
      <c r="F27" s="158"/>
      <c r="G27" s="162"/>
    </row>
    <row r="28" spans="1:7">
      <c r="A28" s="170">
        <v>6</v>
      </c>
      <c r="B28" s="172" t="s">
        <v>53</v>
      </c>
      <c r="C28" s="182">
        <f>EGC!E15</f>
        <v>90.05100663895935</v>
      </c>
      <c r="D28" s="182">
        <f>EGC!F15</f>
        <v>90.829484089042111</v>
      </c>
      <c r="E28" s="176" t="s">
        <v>3</v>
      </c>
      <c r="F28" s="69" t="s">
        <v>21</v>
      </c>
      <c r="G28" s="70">
        <f>EGC!F13</f>
        <v>809367</v>
      </c>
    </row>
    <row r="29" spans="1:7">
      <c r="A29" s="171"/>
      <c r="B29" s="173"/>
      <c r="C29" s="183"/>
      <c r="D29" s="183"/>
      <c r="E29" s="177"/>
      <c r="F29" s="69" t="s">
        <v>22</v>
      </c>
      <c r="G29" s="70">
        <f>EGC!F14</f>
        <v>891084</v>
      </c>
    </row>
    <row r="30" spans="1:7" ht="7.5" customHeight="1">
      <c r="A30" s="164"/>
      <c r="B30" s="159"/>
      <c r="C30" s="159"/>
      <c r="D30" s="163"/>
      <c r="E30" s="161"/>
      <c r="F30" s="158"/>
      <c r="G30" s="162"/>
    </row>
    <row r="31" spans="1:7">
      <c r="A31" s="178">
        <v>7</v>
      </c>
      <c r="B31" s="179" t="s">
        <v>80</v>
      </c>
      <c r="C31" s="180">
        <f>EGI!E15</f>
        <v>0.53797557604986324</v>
      </c>
      <c r="D31" s="180">
        <f>EGI!F15</f>
        <v>34.242837653478851</v>
      </c>
      <c r="E31" s="181" t="s">
        <v>3</v>
      </c>
      <c r="F31" s="71" t="s">
        <v>25</v>
      </c>
      <c r="G31" s="72">
        <f>EGI!F13</f>
        <v>3263</v>
      </c>
    </row>
    <row r="32" spans="1:7" ht="13.5" customHeight="1">
      <c r="A32" s="178"/>
      <c r="B32" s="179"/>
      <c r="C32" s="180"/>
      <c r="D32" s="180"/>
      <c r="E32" s="181"/>
      <c r="F32" s="71" t="s">
        <v>26</v>
      </c>
      <c r="G32" s="72">
        <f>EGI!F14</f>
        <v>9529</v>
      </c>
    </row>
    <row r="33" spans="1:7" ht="7.5" customHeight="1">
      <c r="A33" s="164"/>
      <c r="B33" s="159"/>
      <c r="C33" s="159"/>
      <c r="D33" s="163"/>
      <c r="E33" s="161"/>
      <c r="F33" s="158"/>
      <c r="G33" s="162"/>
    </row>
    <row r="34" spans="1:7">
      <c r="A34" s="170">
        <v>8</v>
      </c>
      <c r="B34" s="172" t="s">
        <v>54</v>
      </c>
      <c r="C34" s="182">
        <f>AUTOF!E15</f>
        <v>10.246100528579074</v>
      </c>
      <c r="D34" s="182">
        <f>AUTOF!F15</f>
        <v>7.3590687028536967</v>
      </c>
      <c r="E34" s="176" t="s">
        <v>3</v>
      </c>
      <c r="F34" s="69" t="s">
        <v>29</v>
      </c>
      <c r="G34" s="70">
        <f>AUTOF!F13</f>
        <v>59802</v>
      </c>
    </row>
    <row r="35" spans="1:7">
      <c r="A35" s="171"/>
      <c r="B35" s="173"/>
      <c r="C35" s="183"/>
      <c r="D35" s="183"/>
      <c r="E35" s="177"/>
      <c r="F35" s="69" t="s">
        <v>30</v>
      </c>
      <c r="G35" s="70">
        <f>AUTOF!F14</f>
        <v>812630</v>
      </c>
    </row>
    <row r="36" spans="1:7" ht="7.5" customHeight="1">
      <c r="A36" s="164"/>
      <c r="B36" s="159"/>
      <c r="C36" s="159"/>
      <c r="D36" s="163"/>
      <c r="E36" s="161"/>
      <c r="F36" s="158"/>
      <c r="G36" s="162"/>
    </row>
    <row r="37" spans="1:7">
      <c r="A37" s="178">
        <v>9</v>
      </c>
      <c r="B37" s="179" t="s">
        <v>55</v>
      </c>
      <c r="C37" s="180">
        <f>CAIP!E15</f>
        <v>95.106796116504853</v>
      </c>
      <c r="D37" s="180">
        <f>CAIP!F15</f>
        <v>82.973795903303198</v>
      </c>
      <c r="E37" s="181" t="s">
        <v>3</v>
      </c>
      <c r="F37" s="71" t="s">
        <v>33</v>
      </c>
      <c r="G37" s="72">
        <f>CAIP!F13</f>
        <v>89927</v>
      </c>
    </row>
    <row r="38" spans="1:7">
      <c r="A38" s="178"/>
      <c r="B38" s="179"/>
      <c r="C38" s="180"/>
      <c r="D38" s="180"/>
      <c r="E38" s="181"/>
      <c r="F38" s="71" t="s">
        <v>34</v>
      </c>
      <c r="G38" s="72">
        <f>CAIP!F14</f>
        <v>108380</v>
      </c>
    </row>
    <row r="39" spans="1:7" ht="7.5" customHeight="1">
      <c r="A39" s="154"/>
      <c r="B39" s="159"/>
      <c r="C39" s="159"/>
      <c r="D39" s="163"/>
      <c r="E39" s="161"/>
      <c r="F39" s="158"/>
      <c r="G39" s="162"/>
    </row>
    <row r="40" spans="1:7" ht="23.25">
      <c r="A40" s="170">
        <v>10</v>
      </c>
      <c r="B40" s="172" t="s">
        <v>56</v>
      </c>
      <c r="C40" s="182">
        <f>CNPR!E15</f>
        <v>77.738758868962407</v>
      </c>
      <c r="D40" s="182">
        <f>CNPR!F15</f>
        <v>90.230664857530527</v>
      </c>
      <c r="E40" s="176" t="s">
        <v>3</v>
      </c>
      <c r="F40" s="69" t="s">
        <v>38</v>
      </c>
      <c r="G40" s="70">
        <f>CNPR!F13</f>
        <v>812630</v>
      </c>
    </row>
    <row r="41" spans="1:7" ht="23.25">
      <c r="A41" s="171"/>
      <c r="B41" s="173"/>
      <c r="C41" s="183"/>
      <c r="D41" s="183"/>
      <c r="E41" s="177"/>
      <c r="F41" s="69" t="s">
        <v>39</v>
      </c>
      <c r="G41" s="70">
        <f>CNPR!F14</f>
        <v>900614</v>
      </c>
    </row>
    <row r="42" spans="1:7">
      <c r="A42" s="165" t="s">
        <v>81</v>
      </c>
    </row>
  </sheetData>
  <mergeCells count="47">
    <mergeCell ref="A34:A35"/>
    <mergeCell ref="B34:B35"/>
    <mergeCell ref="C34:C35"/>
    <mergeCell ref="D34:D35"/>
    <mergeCell ref="E34:E35"/>
    <mergeCell ref="A40:A41"/>
    <mergeCell ref="B40:B41"/>
    <mergeCell ref="C40:C41"/>
    <mergeCell ref="D40:D41"/>
    <mergeCell ref="E40:E41"/>
    <mergeCell ref="A28:A29"/>
    <mergeCell ref="B28:B29"/>
    <mergeCell ref="C28:C29"/>
    <mergeCell ref="D28:D29"/>
    <mergeCell ref="E28:E29"/>
    <mergeCell ref="A37:A38"/>
    <mergeCell ref="B37:B38"/>
    <mergeCell ref="C37:C38"/>
    <mergeCell ref="D37:D38"/>
    <mergeCell ref="E37:E38"/>
    <mergeCell ref="A22:A23"/>
    <mergeCell ref="B22:B23"/>
    <mergeCell ref="C22:C23"/>
    <mergeCell ref="D22:D23"/>
    <mergeCell ref="E22:E23"/>
    <mergeCell ref="A31:A32"/>
    <mergeCell ref="B31:B32"/>
    <mergeCell ref="C31:C32"/>
    <mergeCell ref="D31:D32"/>
    <mergeCell ref="E31:E32"/>
    <mergeCell ref="A19:A20"/>
    <mergeCell ref="B19:B20"/>
    <mergeCell ref="C19:C20"/>
    <mergeCell ref="D19:D20"/>
    <mergeCell ref="E19:E20"/>
    <mergeCell ref="A25:A26"/>
    <mergeCell ref="B25:B26"/>
    <mergeCell ref="C25:C26"/>
    <mergeCell ref="D25:D26"/>
    <mergeCell ref="E25:E26"/>
    <mergeCell ref="A8:G8"/>
    <mergeCell ref="F10:G10"/>
    <mergeCell ref="A14:A15"/>
    <mergeCell ref="B14:B15"/>
    <mergeCell ref="C14:C15"/>
    <mergeCell ref="D14:D15"/>
    <mergeCell ref="E14:E15"/>
  </mergeCells>
  <conditionalFormatting sqref="C14:D15">
    <cfRule type="iconSet" priority="10">
      <iconSet iconSet="3Arrows">
        <cfvo type="percent" val="0"/>
        <cfvo type="percent" val="33"/>
        <cfvo type="percent" val="67"/>
      </iconSet>
    </cfRule>
  </conditionalFormatting>
  <conditionalFormatting sqref="C19:D20">
    <cfRule type="iconSet" priority="8">
      <iconSet iconSet="3Arrows">
        <cfvo type="percent" val="0"/>
        <cfvo type="percent" val="33"/>
        <cfvo type="percent" val="67"/>
      </iconSet>
    </cfRule>
  </conditionalFormatting>
  <conditionalFormatting sqref="C22:D23">
    <cfRule type="iconSet" priority="7">
      <iconSet iconSet="3Arrows">
        <cfvo type="percent" val="0"/>
        <cfvo type="percent" val="33"/>
        <cfvo type="percent" val="67"/>
      </iconSet>
    </cfRule>
  </conditionalFormatting>
  <conditionalFormatting sqref="C25:D26">
    <cfRule type="iconSet" priority="6">
      <iconSet iconSet="3Arrows">
        <cfvo type="percent" val="0"/>
        <cfvo type="percent" val="33"/>
        <cfvo type="percent" val="67"/>
      </iconSet>
    </cfRule>
  </conditionalFormatting>
  <conditionalFormatting sqref="C28:D29">
    <cfRule type="iconSet" priority="5">
      <iconSet iconSet="3Arrows">
        <cfvo type="percent" val="0"/>
        <cfvo type="percent" val="33"/>
        <cfvo type="percent" val="67"/>
      </iconSet>
    </cfRule>
  </conditionalFormatting>
  <conditionalFormatting sqref="C31:D32">
    <cfRule type="iconSet" priority="4">
      <iconSet iconSet="3Arrows">
        <cfvo type="percent" val="0"/>
        <cfvo type="percent" val="33"/>
        <cfvo type="percent" val="67"/>
      </iconSet>
    </cfRule>
  </conditionalFormatting>
  <conditionalFormatting sqref="C34:D35">
    <cfRule type="iconSet" priority="3">
      <iconSet iconSet="3Arrows">
        <cfvo type="percent" val="0"/>
        <cfvo type="percent" val="33"/>
        <cfvo type="percent" val="67"/>
      </iconSet>
    </cfRule>
  </conditionalFormatting>
  <conditionalFormatting sqref="C37:D38">
    <cfRule type="iconSet" priority="2">
      <iconSet iconSet="3Arrows">
        <cfvo type="percent" val="0"/>
        <cfvo type="percent" val="33"/>
        <cfvo type="percent" val="67"/>
      </iconSet>
    </cfRule>
  </conditionalFormatting>
  <conditionalFormatting sqref="C40:D41">
    <cfRule type="iconSet" priority="1">
      <iconSet iconSet="3Arrows">
        <cfvo type="percent" val="0"/>
        <cfvo type="percent" val="33"/>
        <cfvo type="percent" val="67"/>
      </iconSet>
    </cfRule>
  </conditionalFormatting>
  <pageMargins left="0.70866141732283472" right="0.70866141732283472" top="0.74803149606299213" bottom="0.74803149606299213" header="0.31496062992125984" footer="0.31496062992125984"/>
  <pageSetup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showGridLines="0" view="pageBreakPreview" topLeftCell="A8" zoomScaleSheetLayoutView="100" workbookViewId="0">
      <selection activeCell="D46" sqref="D46"/>
    </sheetView>
  </sheetViews>
  <sheetFormatPr baseColWidth="10" defaultRowHeight="12.75"/>
  <cols>
    <col min="1" max="1" width="25.85546875" style="36" customWidth="1"/>
    <col min="2" max="6" width="10.140625" style="36" customWidth="1"/>
    <col min="7" max="7" width="3.28515625" style="36" customWidth="1"/>
    <col min="8" max="9" width="9.28515625" style="36" customWidth="1"/>
    <col min="10" max="10" width="1.28515625" style="36" customWidth="1"/>
    <col min="11" max="13" width="13" style="36" customWidth="1"/>
    <col min="14" max="14" width="10.28515625" style="36" customWidth="1"/>
    <col min="15" max="16384" width="11.42578125" style="36"/>
  </cols>
  <sheetData>
    <row r="1" spans="1:14" s="1" customFormat="1" ht="21" customHeight="1">
      <c r="C1" s="2"/>
      <c r="D1" s="2"/>
      <c r="E1" s="2"/>
      <c r="F1" s="2"/>
      <c r="G1" s="2"/>
      <c r="H1" s="2"/>
      <c r="I1" s="2"/>
      <c r="J1" s="3"/>
    </row>
    <row r="2" spans="1:14" s="1" customFormat="1" ht="21" customHeight="1">
      <c r="C2" s="2"/>
      <c r="D2" s="2"/>
      <c r="E2" s="2"/>
      <c r="F2" s="2"/>
      <c r="G2" s="2"/>
      <c r="H2" s="2"/>
      <c r="I2" s="2"/>
      <c r="J2" s="3"/>
    </row>
    <row r="3" spans="1:14" s="1" customFormat="1" ht="21" customHeight="1">
      <c r="C3" s="2"/>
      <c r="D3" s="2"/>
      <c r="E3" s="2"/>
      <c r="F3" s="2"/>
      <c r="G3" s="2"/>
      <c r="H3" s="2"/>
      <c r="I3" s="2"/>
      <c r="J3" s="3"/>
    </row>
    <row r="4" spans="1:14" s="1" customFormat="1" ht="21" customHeight="1">
      <c r="C4" s="2"/>
      <c r="D4" s="2"/>
      <c r="E4" s="222"/>
      <c r="F4" s="222"/>
      <c r="G4" s="222"/>
      <c r="H4" s="222"/>
      <c r="I4" s="222"/>
      <c r="J4" s="3"/>
    </row>
    <row r="5" spans="1:14" s="1" customFormat="1" ht="15.75" customHeight="1">
      <c r="C5" s="2"/>
      <c r="D5" s="2"/>
      <c r="E5" s="2"/>
      <c r="F5" s="2"/>
      <c r="G5" s="2"/>
      <c r="H5" s="2"/>
      <c r="I5" s="2"/>
      <c r="J5" s="3"/>
    </row>
    <row r="6" spans="1:14" s="1" customFormat="1" ht="15.75" customHeight="1">
      <c r="A6" s="6" t="s">
        <v>73</v>
      </c>
      <c r="C6" s="2"/>
      <c r="D6" s="2"/>
      <c r="E6" s="2"/>
      <c r="F6" s="2"/>
      <c r="G6" s="2"/>
      <c r="H6" s="2"/>
      <c r="I6" s="2"/>
      <c r="J6" s="3"/>
    </row>
    <row r="7" spans="1:14" s="1" customFormat="1" ht="21.95" customHeight="1">
      <c r="A7" s="223" t="s">
        <v>36</v>
      </c>
      <c r="B7" s="223"/>
      <c r="C7" s="223"/>
      <c r="D7" s="223"/>
      <c r="E7" s="223"/>
      <c r="F7" s="223"/>
      <c r="G7" s="223"/>
      <c r="H7" s="223"/>
      <c r="I7" s="223"/>
      <c r="J7" s="7"/>
      <c r="K7" s="8"/>
      <c r="L7" s="8"/>
      <c r="M7" s="8"/>
      <c r="N7" s="8"/>
    </row>
    <row r="8" spans="1:14" s="1" customFormat="1" ht="21.75" customHeight="1">
      <c r="A8" s="224" t="s">
        <v>1</v>
      </c>
      <c r="B8" s="224"/>
      <c r="C8" s="224"/>
      <c r="D8" s="224"/>
      <c r="E8" s="224"/>
      <c r="F8" s="224"/>
      <c r="G8" s="224"/>
      <c r="H8" s="224"/>
      <c r="I8" s="224"/>
      <c r="J8" s="7"/>
      <c r="K8" s="8"/>
      <c r="L8" s="8"/>
      <c r="M8" s="8"/>
      <c r="N8" s="8"/>
    </row>
    <row r="9" spans="1:14" s="1" customFormat="1" ht="15.75" customHeight="1">
      <c r="J9" s="3"/>
      <c r="M9" s="9"/>
      <c r="N9" s="9"/>
    </row>
    <row r="10" spans="1:14" s="13" customFormat="1" ht="15" customHeight="1">
      <c r="A10" s="10"/>
      <c r="B10" s="225" t="s">
        <v>42</v>
      </c>
      <c r="C10" s="226"/>
      <c r="D10" s="226"/>
      <c r="E10" s="226"/>
      <c r="F10" s="226"/>
      <c r="G10" s="11"/>
      <c r="H10" s="12"/>
      <c r="I10" s="12"/>
      <c r="J10" s="14" t="s">
        <v>37</v>
      </c>
      <c r="L10" s="9"/>
      <c r="M10" s="9"/>
      <c r="N10" s="9"/>
    </row>
    <row r="11" spans="1:14" s="13" customFormat="1" ht="15" customHeight="1">
      <c r="A11" s="10"/>
      <c r="B11" s="239">
        <v>2007</v>
      </c>
      <c r="C11" s="239">
        <v>2008</v>
      </c>
      <c r="D11" s="239">
        <v>2009</v>
      </c>
      <c r="E11" s="239">
        <v>2010</v>
      </c>
      <c r="F11" s="239">
        <v>2011</v>
      </c>
      <c r="G11" s="15"/>
      <c r="H11" s="229" t="s">
        <v>76</v>
      </c>
      <c r="I11" s="230"/>
      <c r="J11" s="14"/>
      <c r="L11" s="9"/>
      <c r="M11" s="9"/>
      <c r="N11" s="9"/>
    </row>
    <row r="12" spans="1:14" s="16" customFormat="1" ht="11.25" customHeight="1">
      <c r="A12" s="13"/>
      <c r="B12" s="240"/>
      <c r="C12" s="240"/>
      <c r="D12" s="240"/>
      <c r="E12" s="240"/>
      <c r="F12" s="240"/>
      <c r="G12" s="15"/>
      <c r="H12" s="17" t="s">
        <v>2</v>
      </c>
      <c r="I12" s="18" t="s">
        <v>3</v>
      </c>
      <c r="L12" s="234"/>
      <c r="M12" s="234"/>
      <c r="N12" s="234"/>
    </row>
    <row r="13" spans="1:14" s="16" customFormat="1" ht="18.75" customHeight="1">
      <c r="A13" s="19" t="s">
        <v>38</v>
      </c>
      <c r="B13" s="20">
        <v>709175</v>
      </c>
      <c r="C13" s="20">
        <v>804875</v>
      </c>
      <c r="D13" s="20">
        <v>818576</v>
      </c>
      <c r="E13" s="20">
        <v>801583</v>
      </c>
      <c r="F13" s="20">
        <v>812630</v>
      </c>
      <c r="G13" s="21"/>
      <c r="H13" s="22">
        <f>F13-E13</f>
        <v>11047</v>
      </c>
      <c r="I13" s="23">
        <f>F13/E13-1</f>
        <v>1.3781479896654458E-2</v>
      </c>
      <c r="L13" s="234"/>
      <c r="M13" s="234"/>
      <c r="N13" s="234"/>
    </row>
    <row r="14" spans="1:14" s="16" customFormat="1" ht="18.75" customHeight="1">
      <c r="A14" s="19" t="s">
        <v>39</v>
      </c>
      <c r="B14" s="20">
        <v>973360</v>
      </c>
      <c r="C14" s="20">
        <v>1227735</v>
      </c>
      <c r="D14" s="20">
        <v>941182</v>
      </c>
      <c r="E14" s="20">
        <v>1031124</v>
      </c>
      <c r="F14" s="20">
        <v>900614</v>
      </c>
      <c r="G14" s="21"/>
      <c r="H14" s="22">
        <f>F14-E14</f>
        <v>-130510</v>
      </c>
      <c r="I14" s="23">
        <f>F14/E14-1</f>
        <v>-0.12657061614316023</v>
      </c>
      <c r="J14" s="60"/>
      <c r="L14" s="234"/>
      <c r="M14" s="234"/>
      <c r="N14" s="234"/>
    </row>
    <row r="15" spans="1:14" s="16" customFormat="1" ht="30.75" customHeight="1">
      <c r="A15" s="26" t="s">
        <v>40</v>
      </c>
      <c r="B15" s="27">
        <f>(B13/B14)*100</f>
        <v>72.858449083586748</v>
      </c>
      <c r="C15" s="27">
        <f>(C13/C14)*100</f>
        <v>65.557714001800065</v>
      </c>
      <c r="D15" s="28">
        <f>IF(D14=0,0,(D13/D14)*100)</f>
        <v>86.973189032514426</v>
      </c>
      <c r="E15" s="28">
        <f>IF(E14=0,0,(E13/E14)*100)</f>
        <v>77.738758868962407</v>
      </c>
      <c r="F15" s="28">
        <f>IF(F14=0,0,(F13/F14)*100)</f>
        <v>90.230664857530527</v>
      </c>
      <c r="G15" s="29"/>
      <c r="H15" s="235">
        <f>F15-E15</f>
        <v>12.491905988568121</v>
      </c>
      <c r="I15" s="236"/>
      <c r="J15" s="30"/>
      <c r="L15" s="234"/>
      <c r="M15" s="234"/>
      <c r="N15" s="234"/>
    </row>
    <row r="16" spans="1:14" ht="36" customHeight="1">
      <c r="A16" s="55"/>
      <c r="B16" s="241"/>
      <c r="C16" s="241"/>
      <c r="D16" s="241"/>
      <c r="E16" s="241"/>
      <c r="F16" s="32"/>
      <c r="G16" s="32"/>
      <c r="H16" s="33"/>
      <c r="I16" s="33"/>
      <c r="L16" s="234"/>
      <c r="M16" s="234"/>
      <c r="N16" s="234"/>
    </row>
    <row r="17" spans="1:33" ht="18" customHeight="1">
      <c r="A17" s="37"/>
      <c r="B17" s="38"/>
      <c r="C17" s="38"/>
      <c r="D17" s="38"/>
      <c r="E17" s="38"/>
      <c r="F17" s="32"/>
      <c r="G17" s="38"/>
      <c r="H17" s="33"/>
      <c r="I17" s="33"/>
      <c r="L17" s="234"/>
      <c r="M17" s="234"/>
      <c r="N17" s="234"/>
    </row>
    <row r="18" spans="1:33" ht="18" customHeight="1">
      <c r="A18" s="40"/>
      <c r="B18" s="41"/>
      <c r="C18" s="42"/>
      <c r="D18" s="42"/>
      <c r="E18" s="41"/>
      <c r="F18" s="41"/>
      <c r="G18" s="41"/>
      <c r="H18" s="43"/>
      <c r="I18" s="43"/>
      <c r="L18" s="234"/>
      <c r="M18" s="234"/>
      <c r="N18" s="234"/>
    </row>
    <row r="19" spans="1:33" ht="18" customHeight="1"/>
    <row r="20" spans="1:33" ht="18" customHeight="1">
      <c r="L20" s="234"/>
      <c r="M20" s="234"/>
      <c r="N20" s="234"/>
    </row>
    <row r="21" spans="1:33" ht="18" customHeight="1">
      <c r="L21" s="234"/>
      <c r="M21" s="234"/>
      <c r="N21" s="234"/>
    </row>
    <row r="22" spans="1:33" ht="18" customHeight="1">
      <c r="E22" s="44"/>
      <c r="F22" s="144">
        <f>'C-PSA'!F14</f>
        <v>812630</v>
      </c>
      <c r="G22" s="44"/>
      <c r="H22" s="44"/>
      <c r="I22" s="44"/>
      <c r="J22" s="44"/>
      <c r="K22" s="44"/>
      <c r="L22" s="234"/>
      <c r="M22" s="234"/>
      <c r="N22" s="234"/>
      <c r="AD22" s="238" t="s">
        <v>7</v>
      </c>
      <c r="AE22" s="231">
        <v>2000</v>
      </c>
      <c r="AF22" s="45" t="s">
        <v>8</v>
      </c>
      <c r="AG22" s="47">
        <v>10.4</v>
      </c>
    </row>
    <row r="23" spans="1:33" ht="18" customHeight="1">
      <c r="E23" s="44"/>
      <c r="F23" s="44"/>
      <c r="G23" s="44"/>
      <c r="H23" s="44"/>
      <c r="I23" s="44"/>
      <c r="J23" s="44"/>
      <c r="K23" s="44"/>
      <c r="L23" s="234"/>
      <c r="M23" s="234"/>
      <c r="N23" s="234"/>
      <c r="O23" s="44"/>
      <c r="AD23" s="238"/>
      <c r="AE23" s="232"/>
      <c r="AF23" s="45" t="s">
        <v>9</v>
      </c>
      <c r="AG23" s="47">
        <v>9.8000000000000007</v>
      </c>
    </row>
    <row r="24" spans="1:33" ht="18" customHeight="1">
      <c r="E24" s="44"/>
      <c r="F24" s="44"/>
      <c r="G24" s="44"/>
      <c r="H24" s="44"/>
      <c r="I24" s="44"/>
      <c r="J24" s="44"/>
      <c r="K24" s="44"/>
      <c r="L24" s="234"/>
      <c r="M24" s="234"/>
      <c r="N24" s="234"/>
      <c r="O24" s="44"/>
      <c r="AD24" s="238"/>
      <c r="AE24" s="232"/>
      <c r="AF24" s="45" t="s">
        <v>10</v>
      </c>
      <c r="AG24" s="47">
        <v>8.6999999999999993</v>
      </c>
    </row>
    <row r="25" spans="1:33" ht="18" customHeight="1">
      <c r="E25" s="44"/>
      <c r="F25" s="44"/>
      <c r="G25" s="44"/>
      <c r="H25" s="44"/>
      <c r="I25" s="44"/>
      <c r="J25" s="44"/>
      <c r="K25" s="44"/>
      <c r="L25" s="44"/>
      <c r="M25" s="44"/>
      <c r="N25" s="44"/>
      <c r="O25" s="44"/>
      <c r="AD25" s="238"/>
      <c r="AE25" s="233"/>
      <c r="AF25" s="45" t="s">
        <v>11</v>
      </c>
      <c r="AG25" s="50">
        <v>9.15</v>
      </c>
    </row>
    <row r="26" spans="1:33" ht="18" customHeight="1">
      <c r="E26" s="44"/>
      <c r="F26" s="44"/>
      <c r="G26" s="44"/>
      <c r="H26" s="44"/>
      <c r="I26" s="44"/>
      <c r="J26" s="44"/>
      <c r="K26" s="44"/>
      <c r="L26" s="44"/>
      <c r="M26" s="44"/>
      <c r="N26" s="44"/>
      <c r="O26" s="44"/>
      <c r="AD26" s="238"/>
      <c r="AE26" s="231">
        <v>2001</v>
      </c>
      <c r="AF26" s="45" t="s">
        <v>8</v>
      </c>
      <c r="AG26" s="47">
        <v>10.4</v>
      </c>
    </row>
    <row r="27" spans="1:33" ht="18" customHeight="1">
      <c r="L27" s="44"/>
      <c r="M27" s="44"/>
      <c r="N27" s="44"/>
      <c r="O27" s="44"/>
      <c r="AD27" s="238"/>
      <c r="AE27" s="232"/>
      <c r="AF27" s="45" t="s">
        <v>9</v>
      </c>
      <c r="AG27" s="50">
        <v>10</v>
      </c>
    </row>
    <row r="28" spans="1:33" ht="18" customHeight="1">
      <c r="L28" s="44"/>
      <c r="M28" s="44"/>
      <c r="N28" s="44"/>
      <c r="O28" s="44"/>
      <c r="AD28" s="238"/>
      <c r="AE28" s="232"/>
      <c r="AF28" s="45" t="s">
        <v>10</v>
      </c>
      <c r="AG28" s="47">
        <v>10.7</v>
      </c>
    </row>
    <row r="29" spans="1:33" ht="18" customHeight="1">
      <c r="AD29" s="238"/>
      <c r="AE29" s="233"/>
      <c r="AF29" s="45" t="s">
        <v>11</v>
      </c>
      <c r="AG29" s="47">
        <v>9.3000000000000007</v>
      </c>
    </row>
    <row r="30" spans="1:33" ht="33" customHeight="1">
      <c r="AD30" s="238"/>
      <c r="AE30" s="46">
        <v>2002</v>
      </c>
      <c r="AF30" s="45" t="s">
        <v>8</v>
      </c>
      <c r="AG30" s="47">
        <v>10.199999999999999</v>
      </c>
    </row>
    <row r="31" spans="1:33" ht="33" customHeight="1">
      <c r="AD31" s="238"/>
      <c r="AE31" s="48"/>
      <c r="AF31" s="45"/>
      <c r="AG31" s="47"/>
    </row>
    <row r="32" spans="1:33" ht="84.75" customHeight="1">
      <c r="AD32" s="238"/>
      <c r="AE32" s="48"/>
      <c r="AF32" s="45"/>
      <c r="AG32" s="47"/>
    </row>
    <row r="33" spans="2:33" ht="33" customHeight="1">
      <c r="AD33" s="238"/>
      <c r="AE33" s="48"/>
      <c r="AF33" s="45"/>
      <c r="AG33" s="47"/>
    </row>
    <row r="34" spans="2:33" ht="33" customHeight="1">
      <c r="B34" s="51"/>
      <c r="AD34" s="238"/>
      <c r="AE34" s="48"/>
      <c r="AF34" s="45"/>
      <c r="AG34" s="47"/>
    </row>
    <row r="35" spans="2:33" ht="66" customHeight="1">
      <c r="AD35" s="238"/>
      <c r="AE35" s="49"/>
      <c r="AF35" s="45" t="s">
        <v>11</v>
      </c>
      <c r="AG35" s="47">
        <v>13.5</v>
      </c>
    </row>
    <row r="36" spans="2:33" ht="33" customHeight="1">
      <c r="AD36" s="65"/>
      <c r="AE36" s="65"/>
      <c r="AF36" s="65"/>
      <c r="AG36" s="66"/>
    </row>
    <row r="37" spans="2:33" ht="38.25" customHeight="1"/>
    <row r="38" spans="2:33" ht="23.25" customHeight="1"/>
    <row r="39" spans="2:33" ht="23.25" customHeight="1"/>
    <row r="41" spans="2:33" ht="8.25" customHeight="1"/>
    <row r="42" spans="2:33" hidden="1"/>
    <row r="43" spans="2:33" hidden="1"/>
    <row r="44" spans="2:33" hidden="1"/>
    <row r="45" spans="2:33" hidden="1"/>
    <row r="46" spans="2:33" hidden="1"/>
    <row r="54" spans="1:1">
      <c r="A54" s="52"/>
    </row>
  </sheetData>
  <autoFilter ref="B21:B35"/>
  <mergeCells count="18">
    <mergeCell ref="AE22:AE25"/>
    <mergeCell ref="AE26:AE29"/>
    <mergeCell ref="L12:N15"/>
    <mergeCell ref="H15:I15"/>
    <mergeCell ref="B16:E16"/>
    <mergeCell ref="L16:N18"/>
    <mergeCell ref="L20:N24"/>
    <mergeCell ref="AD22:AD35"/>
    <mergeCell ref="E4:I4"/>
    <mergeCell ref="A7:I7"/>
    <mergeCell ref="A8:I8"/>
    <mergeCell ref="B10:F10"/>
    <mergeCell ref="B11:B12"/>
    <mergeCell ref="C11:C12"/>
    <mergeCell ref="D11:D12"/>
    <mergeCell ref="E11:E12"/>
    <mergeCell ref="H11:I11"/>
    <mergeCell ref="F11:F12"/>
  </mergeCells>
  <conditionalFormatting sqref="H13:H15 I13:I14">
    <cfRule type="cellIs" dxfId="0" priority="4" stopIfTrue="1" operator="lessThan">
      <formula>0</formula>
    </cfRule>
  </conditionalFormatting>
  <printOptions horizontalCentered="1"/>
  <pageMargins left="0.78740157480314965" right="0.78740157480314965" top="0.39370078740157483" bottom="0.39370078740157483" header="0" footer="0"/>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C57"/>
  <sheetViews>
    <sheetView showGridLines="0" tabSelected="1" view="pageBreakPreview" topLeftCell="A16" zoomScale="98" zoomScaleNormal="100" zoomScaleSheetLayoutView="98" workbookViewId="0">
      <selection activeCell="Z36" sqref="Z36"/>
    </sheetView>
  </sheetViews>
  <sheetFormatPr baseColWidth="10" defaultColWidth="5.42578125" defaultRowHeight="12.75"/>
  <cols>
    <col min="1" max="1" width="11.85546875" style="95" customWidth="1"/>
    <col min="2" max="15" width="4.7109375" style="95" customWidth="1"/>
    <col min="16" max="16" width="5.7109375" style="95" customWidth="1"/>
    <col min="17" max="17" width="2.42578125" style="95" customWidth="1"/>
    <col min="18" max="23" width="5.42578125" style="95" customWidth="1"/>
    <col min="24" max="24" width="3.42578125" style="96" customWidth="1"/>
    <col min="25" max="29" width="7.42578125" style="126" customWidth="1"/>
    <col min="30" max="238" width="11.42578125" style="95" customWidth="1"/>
    <col min="239" max="239" width="11.85546875" style="95" customWidth="1"/>
    <col min="240" max="254" width="4.7109375" style="95" customWidth="1"/>
    <col min="255" max="255" width="2.42578125" style="95" customWidth="1"/>
    <col min="256" max="16384" width="5.42578125" style="95"/>
  </cols>
  <sheetData>
    <row r="3" spans="1:29">
      <c r="Z3" s="147"/>
      <c r="AB3" s="127"/>
    </row>
    <row r="5" spans="1:29" s="97" customFormat="1">
      <c r="A5" s="95"/>
      <c r="E5" s="98"/>
      <c r="F5" s="98"/>
      <c r="G5" s="98"/>
      <c r="H5" s="98"/>
      <c r="I5" s="98"/>
      <c r="J5" s="98"/>
      <c r="K5" s="98"/>
      <c r="L5" s="98"/>
      <c r="M5" s="98"/>
      <c r="N5" s="98"/>
      <c r="O5" s="98"/>
      <c r="P5" s="98"/>
      <c r="Q5" s="98"/>
      <c r="R5" s="98"/>
      <c r="S5" s="98"/>
      <c r="T5" s="99"/>
      <c r="U5" s="99"/>
      <c r="V5" s="99"/>
      <c r="W5" s="99"/>
      <c r="X5" s="100"/>
      <c r="Y5" s="128"/>
      <c r="Z5" s="128"/>
      <c r="AA5" s="128"/>
      <c r="AB5" s="128"/>
      <c r="AC5" s="128"/>
    </row>
    <row r="6" spans="1:29" s="97" customFormat="1" ht="9">
      <c r="A6" s="102"/>
      <c r="B6" s="102"/>
      <c r="C6" s="102"/>
      <c r="D6" s="102"/>
      <c r="E6" s="103"/>
      <c r="F6" s="103"/>
      <c r="G6" s="103"/>
      <c r="H6" s="103"/>
      <c r="I6" s="103"/>
      <c r="J6" s="103"/>
      <c r="K6" s="103"/>
      <c r="L6" s="103"/>
      <c r="M6" s="103"/>
      <c r="N6" s="103"/>
      <c r="O6" s="103"/>
      <c r="P6" s="103"/>
      <c r="Q6" s="103"/>
      <c r="R6" s="103"/>
      <c r="S6" s="103"/>
      <c r="T6" s="104"/>
      <c r="U6" s="104"/>
      <c r="V6" s="104"/>
      <c r="W6" s="104"/>
      <c r="X6" s="100"/>
      <c r="Y6" s="100"/>
      <c r="Z6" s="128"/>
      <c r="AA6" s="128"/>
      <c r="AB6" s="128"/>
      <c r="AC6" s="128"/>
    </row>
    <row r="7" spans="1:29" s="102" customFormat="1" ht="12">
      <c r="A7" s="105" t="s">
        <v>72</v>
      </c>
      <c r="E7" s="103"/>
      <c r="F7" s="103"/>
      <c r="G7" s="103"/>
      <c r="H7" s="103"/>
      <c r="I7" s="103"/>
      <c r="J7" s="103"/>
      <c r="K7" s="103"/>
      <c r="L7" s="103"/>
      <c r="M7" s="103"/>
      <c r="N7" s="103"/>
      <c r="O7" s="190"/>
      <c r="P7" s="190"/>
      <c r="Q7" s="190"/>
      <c r="R7" s="190"/>
      <c r="S7" s="190"/>
      <c r="T7" s="190"/>
      <c r="U7" s="190"/>
      <c r="V7" s="149"/>
      <c r="W7" s="149"/>
      <c r="X7" s="101"/>
      <c r="Y7" s="128"/>
      <c r="Z7" s="128"/>
      <c r="AA7" s="128"/>
      <c r="AB7" s="128"/>
      <c r="AC7" s="128"/>
    </row>
    <row r="8" spans="1:29" s="97" customFormat="1" ht="18">
      <c r="A8" s="191" t="s">
        <v>43</v>
      </c>
      <c r="B8" s="191"/>
      <c r="C8" s="191"/>
      <c r="D8" s="191"/>
      <c r="E8" s="191"/>
      <c r="F8" s="191"/>
      <c r="G8" s="191"/>
      <c r="H8" s="191"/>
      <c r="I8" s="191"/>
      <c r="J8" s="191"/>
      <c r="K8" s="191"/>
      <c r="L8" s="191"/>
      <c r="M8" s="191"/>
      <c r="N8" s="191"/>
      <c r="O8" s="191"/>
      <c r="P8" s="191"/>
      <c r="Q8" s="191"/>
      <c r="R8" s="191"/>
      <c r="S8" s="191"/>
      <c r="T8" s="191"/>
      <c r="U8" s="191"/>
      <c r="V8" s="191"/>
      <c r="W8" s="191"/>
      <c r="X8" s="106"/>
      <c r="Y8" s="129"/>
      <c r="Z8" s="129"/>
      <c r="AA8" s="129"/>
      <c r="AB8" s="129"/>
      <c r="AC8" s="128"/>
    </row>
    <row r="9" spans="1:29" s="97" customFormat="1" ht="11.25">
      <c r="U9" s="99"/>
      <c r="V9" s="99"/>
      <c r="W9" s="99"/>
      <c r="X9" s="100"/>
      <c r="Y9" s="128"/>
      <c r="Z9" s="128"/>
      <c r="AA9" s="130"/>
      <c r="AB9" s="130"/>
      <c r="AC9" s="128"/>
    </row>
    <row r="10" spans="1:29" s="109" customFormat="1" ht="11.25">
      <c r="A10" s="107"/>
      <c r="B10" s="192" t="s">
        <v>57</v>
      </c>
      <c r="C10" s="193"/>
      <c r="D10" s="193"/>
      <c r="E10" s="193"/>
      <c r="F10" s="193"/>
      <c r="G10" s="193"/>
      <c r="H10" s="193"/>
      <c r="I10" s="193"/>
      <c r="J10" s="193"/>
      <c r="K10" s="193"/>
      <c r="L10" s="193"/>
      <c r="M10" s="193"/>
      <c r="N10" s="193"/>
      <c r="O10" s="193"/>
      <c r="P10" s="194"/>
      <c r="Q10" s="73"/>
      <c r="R10" s="195" t="s">
        <v>76</v>
      </c>
      <c r="S10" s="195"/>
      <c r="T10" s="195"/>
      <c r="U10" s="195"/>
      <c r="V10" s="195"/>
      <c r="W10" s="195"/>
      <c r="X10" s="108"/>
      <c r="Y10" s="108"/>
      <c r="Z10" s="130"/>
      <c r="AA10" s="130"/>
      <c r="AB10" s="130"/>
      <c r="AC10" s="131"/>
    </row>
    <row r="11" spans="1:29" s="109" customFormat="1" ht="9">
      <c r="A11" s="107"/>
      <c r="B11" s="196">
        <v>2007</v>
      </c>
      <c r="C11" s="197"/>
      <c r="D11" s="198"/>
      <c r="E11" s="196">
        <v>2008</v>
      </c>
      <c r="F11" s="197"/>
      <c r="G11" s="198"/>
      <c r="H11" s="196">
        <v>2009</v>
      </c>
      <c r="I11" s="197"/>
      <c r="J11" s="198"/>
      <c r="K11" s="196">
        <v>2010</v>
      </c>
      <c r="L11" s="197"/>
      <c r="M11" s="198"/>
      <c r="N11" s="196">
        <v>2011</v>
      </c>
      <c r="O11" s="197"/>
      <c r="P11" s="198"/>
      <c r="Q11" s="74"/>
      <c r="R11" s="199" t="s">
        <v>58</v>
      </c>
      <c r="S11" s="201"/>
      <c r="T11" s="199" t="s">
        <v>59</v>
      </c>
      <c r="U11" s="201"/>
      <c r="V11" s="202" t="s">
        <v>60</v>
      </c>
      <c r="W11" s="203"/>
      <c r="X11" s="108"/>
      <c r="Y11" s="131"/>
      <c r="Z11" s="132"/>
      <c r="AA11" s="132"/>
      <c r="AB11" s="132"/>
      <c r="AC11" s="132"/>
    </row>
    <row r="12" spans="1:29" s="111" customFormat="1">
      <c r="A12" s="109"/>
      <c r="B12" s="199"/>
      <c r="C12" s="200"/>
      <c r="D12" s="201"/>
      <c r="E12" s="199"/>
      <c r="F12" s="200"/>
      <c r="G12" s="201"/>
      <c r="H12" s="199"/>
      <c r="I12" s="200"/>
      <c r="J12" s="201"/>
      <c r="K12" s="199"/>
      <c r="L12" s="200"/>
      <c r="M12" s="201"/>
      <c r="N12" s="199"/>
      <c r="O12" s="200"/>
      <c r="P12" s="201"/>
      <c r="Q12" s="74"/>
      <c r="R12" s="206" t="s">
        <v>2</v>
      </c>
      <c r="S12" s="206" t="s">
        <v>3</v>
      </c>
      <c r="T12" s="206" t="s">
        <v>2</v>
      </c>
      <c r="U12" s="206" t="s">
        <v>3</v>
      </c>
      <c r="V12" s="206" t="s">
        <v>2</v>
      </c>
      <c r="W12" s="206" t="s">
        <v>3</v>
      </c>
      <c r="X12" s="110"/>
      <c r="Y12" s="189" t="s">
        <v>61</v>
      </c>
      <c r="Z12" s="189"/>
      <c r="AA12" s="189"/>
      <c r="AB12" s="189"/>
      <c r="AC12" s="189"/>
    </row>
    <row r="13" spans="1:29" s="111" customFormat="1">
      <c r="A13" s="109"/>
      <c r="B13" s="123" t="s">
        <v>62</v>
      </c>
      <c r="C13" s="123" t="s">
        <v>63</v>
      </c>
      <c r="D13" s="124" t="s">
        <v>64</v>
      </c>
      <c r="E13" s="123" t="s">
        <v>62</v>
      </c>
      <c r="F13" s="123" t="s">
        <v>63</v>
      </c>
      <c r="G13" s="124" t="s">
        <v>64</v>
      </c>
      <c r="H13" s="123" t="s">
        <v>62</v>
      </c>
      <c r="I13" s="123" t="s">
        <v>63</v>
      </c>
      <c r="J13" s="124" t="s">
        <v>64</v>
      </c>
      <c r="K13" s="123" t="s">
        <v>62</v>
      </c>
      <c r="L13" s="123" t="s">
        <v>63</v>
      </c>
      <c r="M13" s="124" t="s">
        <v>64</v>
      </c>
      <c r="N13" s="123" t="s">
        <v>62</v>
      </c>
      <c r="O13" s="123" t="s">
        <v>63</v>
      </c>
      <c r="P13" s="124" t="s">
        <v>64</v>
      </c>
      <c r="Q13" s="74"/>
      <c r="R13" s="207"/>
      <c r="S13" s="207"/>
      <c r="T13" s="207"/>
      <c r="U13" s="207"/>
      <c r="V13" s="207"/>
      <c r="W13" s="207"/>
      <c r="X13" s="110"/>
      <c r="Y13" s="133">
        <f>B11</f>
        <v>2007</v>
      </c>
      <c r="Z13" s="134">
        <f>E11</f>
        <v>2008</v>
      </c>
      <c r="AA13" s="133">
        <f>H11</f>
        <v>2009</v>
      </c>
      <c r="AB13" s="133">
        <f>K11</f>
        <v>2010</v>
      </c>
      <c r="AC13" s="133">
        <f>N11</f>
        <v>2011</v>
      </c>
    </row>
    <row r="14" spans="1:29" s="111" customFormat="1" ht="18">
      <c r="A14" s="112" t="s">
        <v>43</v>
      </c>
      <c r="B14" s="75">
        <v>21072</v>
      </c>
      <c r="C14" s="75">
        <v>43607</v>
      </c>
      <c r="D14" s="75">
        <v>46226</v>
      </c>
      <c r="E14" s="76">
        <v>25311</v>
      </c>
      <c r="F14" s="76">
        <v>48551</v>
      </c>
      <c r="G14" s="76">
        <v>59371</v>
      </c>
      <c r="H14" s="76">
        <v>22334</v>
      </c>
      <c r="I14" s="76">
        <v>45104</v>
      </c>
      <c r="J14" s="76">
        <v>85006</v>
      </c>
      <c r="K14" s="76">
        <v>21834</v>
      </c>
      <c r="L14" s="76">
        <v>52431</v>
      </c>
      <c r="M14" s="76">
        <v>54790</v>
      </c>
      <c r="N14" s="76">
        <v>22476</v>
      </c>
      <c r="O14" s="76">
        <v>45622</v>
      </c>
      <c r="P14" s="76">
        <v>77299</v>
      </c>
      <c r="Q14" s="77"/>
      <c r="R14" s="78">
        <f>N14-K14</f>
        <v>642</v>
      </c>
      <c r="S14" s="79">
        <f>N14/K14-1</f>
        <v>2.9403682330310543E-2</v>
      </c>
      <c r="T14" s="80">
        <f>O14-L14</f>
        <v>-6809</v>
      </c>
      <c r="U14" s="79">
        <f>O14/L14-1</f>
        <v>-0.12986591901737521</v>
      </c>
      <c r="V14" s="76">
        <f>P14-M14</f>
        <v>22509</v>
      </c>
      <c r="W14" s="79">
        <f>P14/M14-1</f>
        <v>0.41082314290929012</v>
      </c>
      <c r="X14" s="113"/>
      <c r="Y14" s="147">
        <f>D14</f>
        <v>46226</v>
      </c>
      <c r="Z14" s="135">
        <f>G14</f>
        <v>59371</v>
      </c>
      <c r="AA14" s="147">
        <f>J14</f>
        <v>85006</v>
      </c>
      <c r="AB14" s="147">
        <f>M14</f>
        <v>54790</v>
      </c>
      <c r="AC14" s="147">
        <f>P14</f>
        <v>77299</v>
      </c>
    </row>
    <row r="15" spans="1:29" s="111" customFormat="1">
      <c r="A15" s="81"/>
      <c r="B15" s="82"/>
      <c r="C15" s="82"/>
      <c r="D15" s="82"/>
      <c r="E15" s="82"/>
      <c r="F15" s="82"/>
      <c r="G15" s="82"/>
      <c r="H15" s="82"/>
      <c r="I15" s="82"/>
      <c r="J15" s="82"/>
      <c r="K15" s="82"/>
      <c r="L15" s="82"/>
      <c r="M15" s="82"/>
      <c r="N15" s="82"/>
      <c r="O15" s="82"/>
      <c r="P15" s="82"/>
      <c r="Q15" s="83"/>
      <c r="R15" s="84"/>
      <c r="S15" s="85"/>
      <c r="T15" s="114"/>
      <c r="U15" s="114"/>
      <c r="V15" s="114"/>
      <c r="W15" s="114"/>
      <c r="X15" s="113"/>
      <c r="Y15" s="136"/>
      <c r="Z15" s="130"/>
      <c r="AA15" s="130"/>
      <c r="AB15" s="130"/>
      <c r="AC15" s="136"/>
    </row>
    <row r="16" spans="1:29" s="111" customFormat="1" ht="18.75" customHeight="1">
      <c r="A16" s="81"/>
      <c r="B16" s="82"/>
      <c r="C16" s="82"/>
      <c r="D16" s="82"/>
      <c r="E16" s="82"/>
      <c r="F16" s="82"/>
      <c r="G16" s="82"/>
      <c r="H16" s="82"/>
      <c r="I16" s="82"/>
      <c r="J16" s="82"/>
      <c r="K16" s="82"/>
      <c r="L16" s="82"/>
      <c r="M16" s="82"/>
      <c r="N16" s="82"/>
      <c r="O16" s="82"/>
      <c r="P16" s="82"/>
      <c r="Q16" s="83"/>
      <c r="R16" s="242" t="s">
        <v>83</v>
      </c>
      <c r="S16" s="243"/>
      <c r="T16" s="243"/>
      <c r="U16" s="243"/>
      <c r="V16" s="243"/>
      <c r="W16" s="244"/>
      <c r="X16" s="113"/>
      <c r="Y16" s="136"/>
      <c r="Z16" s="130"/>
      <c r="AA16" s="130"/>
      <c r="AB16" s="130"/>
      <c r="AC16" s="136"/>
    </row>
    <row r="17" spans="1:29" s="111" customFormat="1">
      <c r="A17" s="81"/>
      <c r="B17" s="184" t="s">
        <v>65</v>
      </c>
      <c r="C17" s="185"/>
      <c r="D17" s="185"/>
      <c r="E17" s="185"/>
      <c r="F17" s="185"/>
      <c r="G17" s="185"/>
      <c r="H17" s="185"/>
      <c r="I17" s="185"/>
      <c r="J17" s="185"/>
      <c r="K17" s="185"/>
      <c r="L17" s="185"/>
      <c r="M17" s="185"/>
      <c r="N17" s="185"/>
      <c r="O17" s="185"/>
      <c r="P17" s="186"/>
      <c r="Q17" s="83"/>
      <c r="R17" s="187" t="s">
        <v>77</v>
      </c>
      <c r="S17" s="187"/>
      <c r="T17" s="187"/>
      <c r="U17" s="188" t="s">
        <v>78</v>
      </c>
      <c r="V17" s="188"/>
      <c r="W17" s="188"/>
      <c r="X17" s="115"/>
      <c r="Y17" s="189" t="s">
        <v>67</v>
      </c>
      <c r="Z17" s="189"/>
      <c r="AA17" s="189"/>
      <c r="AB17" s="189"/>
      <c r="AC17" s="189"/>
    </row>
    <row r="18" spans="1:29" s="111" customFormat="1">
      <c r="A18" s="81"/>
      <c r="B18" s="219">
        <v>2007</v>
      </c>
      <c r="C18" s="220"/>
      <c r="D18" s="221"/>
      <c r="E18" s="219">
        <v>2008</v>
      </c>
      <c r="F18" s="220"/>
      <c r="G18" s="221"/>
      <c r="H18" s="219">
        <v>2009</v>
      </c>
      <c r="I18" s="220"/>
      <c r="J18" s="221"/>
      <c r="K18" s="219">
        <v>2010</v>
      </c>
      <c r="L18" s="220"/>
      <c r="M18" s="221"/>
      <c r="N18" s="219">
        <v>2011</v>
      </c>
      <c r="O18" s="220"/>
      <c r="P18" s="221"/>
      <c r="Q18" s="83"/>
      <c r="R18" s="204" t="s">
        <v>2</v>
      </c>
      <c r="S18" s="205"/>
      <c r="T18" s="148" t="s">
        <v>3</v>
      </c>
      <c r="U18" s="210" t="s">
        <v>2</v>
      </c>
      <c r="V18" s="211"/>
      <c r="W18" s="125" t="s">
        <v>3</v>
      </c>
      <c r="X18" s="115"/>
      <c r="Y18" s="133">
        <f>B18</f>
        <v>2007</v>
      </c>
      <c r="Z18" s="134">
        <f>E18</f>
        <v>2008</v>
      </c>
      <c r="AA18" s="133">
        <f>H18</f>
        <v>2009</v>
      </c>
      <c r="AB18" s="133">
        <f>K18</f>
        <v>2010</v>
      </c>
      <c r="AC18" s="133">
        <f>N18</f>
        <v>2011</v>
      </c>
    </row>
    <row r="19" spans="1:29" s="111" customFormat="1" ht="18">
      <c r="A19" s="112" t="s">
        <v>68</v>
      </c>
      <c r="B19" s="212">
        <f>B14+C14+D14</f>
        <v>110905</v>
      </c>
      <c r="C19" s="213"/>
      <c r="D19" s="214"/>
      <c r="E19" s="212">
        <f>E14+F14+G14</f>
        <v>133233</v>
      </c>
      <c r="F19" s="213"/>
      <c r="G19" s="214"/>
      <c r="H19" s="212">
        <f>H14+I14+J14</f>
        <v>152444</v>
      </c>
      <c r="I19" s="213"/>
      <c r="J19" s="214"/>
      <c r="K19" s="212">
        <f>K14+L14+M14</f>
        <v>129055</v>
      </c>
      <c r="L19" s="213"/>
      <c r="M19" s="214"/>
      <c r="N19" s="212">
        <f>SUM(N14:P14)</f>
        <v>145397</v>
      </c>
      <c r="O19" s="213"/>
      <c r="P19" s="214"/>
      <c r="Q19" s="86"/>
      <c r="R19" s="215">
        <f>N19-K19</f>
        <v>16342</v>
      </c>
      <c r="S19" s="216"/>
      <c r="T19" s="87">
        <f>N19/K19-1</f>
        <v>0.12662818178296065</v>
      </c>
      <c r="U19" s="217">
        <f>N19-B19</f>
        <v>34492</v>
      </c>
      <c r="V19" s="218"/>
      <c r="W19" s="87">
        <f>N19/B19-1</f>
        <v>0.31100491411568454</v>
      </c>
      <c r="X19" s="108"/>
      <c r="Y19" s="147">
        <f>B19</f>
        <v>110905</v>
      </c>
      <c r="Z19" s="135">
        <f>E19</f>
        <v>133233</v>
      </c>
      <c r="AA19" s="147">
        <f>H19</f>
        <v>152444</v>
      </c>
      <c r="AB19" s="147">
        <f>K19</f>
        <v>129055</v>
      </c>
      <c r="AC19" s="147">
        <f>N19</f>
        <v>145397</v>
      </c>
    </row>
    <row r="20" spans="1:29" s="111" customFormat="1">
      <c r="A20" s="81"/>
      <c r="B20" s="82"/>
      <c r="C20" s="82"/>
      <c r="D20" s="82"/>
      <c r="E20" s="82"/>
      <c r="F20" s="82"/>
      <c r="G20" s="82"/>
      <c r="H20" s="82"/>
      <c r="I20" s="82"/>
      <c r="J20" s="82"/>
      <c r="K20" s="82"/>
      <c r="L20" s="82"/>
      <c r="M20" s="82"/>
      <c r="O20" s="82"/>
      <c r="P20" s="82"/>
      <c r="Q20" s="83"/>
      <c r="R20" s="88"/>
      <c r="S20" s="88"/>
      <c r="T20" s="114"/>
      <c r="U20" s="114"/>
      <c r="V20" s="114"/>
      <c r="W20" s="114"/>
      <c r="X20" s="115"/>
      <c r="Y20" s="137"/>
      <c r="Z20" s="138"/>
      <c r="AA20" s="138"/>
      <c r="AB20" s="138"/>
      <c r="AC20" s="137"/>
    </row>
    <row r="21" spans="1:29">
      <c r="A21" s="89"/>
      <c r="B21" s="208"/>
      <c r="C21" s="208"/>
      <c r="D21" s="208"/>
      <c r="E21" s="208"/>
      <c r="F21" s="208"/>
      <c r="G21" s="208"/>
      <c r="H21" s="208"/>
      <c r="I21" s="208"/>
      <c r="J21" s="208"/>
      <c r="K21" s="208"/>
      <c r="L21" s="146"/>
      <c r="M21" s="146"/>
      <c r="N21" s="146"/>
      <c r="O21" s="146"/>
      <c r="P21" s="146"/>
      <c r="Q21" s="146"/>
      <c r="R21" s="84"/>
      <c r="S21" s="85"/>
      <c r="T21" s="116"/>
      <c r="X21" s="100"/>
      <c r="Y21" s="209" t="s">
        <v>69</v>
      </c>
      <c r="Z21" s="209"/>
      <c r="AA21" s="209"/>
      <c r="AB21" s="209"/>
      <c r="AC21" s="139"/>
    </row>
    <row r="22" spans="1:29">
      <c r="A22" s="90"/>
      <c r="B22" s="91"/>
      <c r="C22" s="91"/>
      <c r="D22" s="91"/>
      <c r="E22" s="91"/>
      <c r="F22" s="145">
        <v>0</v>
      </c>
      <c r="G22" s="91"/>
      <c r="H22" s="91"/>
      <c r="I22" s="91"/>
      <c r="J22" s="91"/>
      <c r="K22" s="91"/>
      <c r="L22" s="91"/>
      <c r="M22" s="91"/>
      <c r="N22" s="91"/>
      <c r="O22" s="91"/>
      <c r="P22" s="91"/>
      <c r="Q22" s="91"/>
      <c r="R22" s="117"/>
      <c r="S22" s="117"/>
      <c r="T22" s="118"/>
      <c r="X22" s="100"/>
      <c r="Y22" s="128" t="s">
        <v>70</v>
      </c>
      <c r="Z22" s="128" t="s">
        <v>66</v>
      </c>
      <c r="AA22" s="126" t="s">
        <v>74</v>
      </c>
      <c r="AB22" s="126" t="s">
        <v>77</v>
      </c>
      <c r="AC22" s="128"/>
    </row>
    <row r="23" spans="1:29">
      <c r="A23" s="92"/>
      <c r="B23" s="93"/>
      <c r="C23" s="93"/>
      <c r="D23" s="93"/>
      <c r="E23" s="94"/>
      <c r="F23" s="94"/>
      <c r="G23" s="94"/>
      <c r="H23" s="94"/>
      <c r="I23" s="94"/>
      <c r="J23" s="94"/>
      <c r="K23" s="93"/>
      <c r="L23" s="93"/>
      <c r="M23" s="93"/>
      <c r="N23" s="93"/>
      <c r="O23" s="93"/>
      <c r="P23" s="93"/>
      <c r="Q23" s="93"/>
      <c r="R23" s="119"/>
      <c r="S23" s="119"/>
      <c r="X23" s="100"/>
      <c r="Y23" s="140">
        <f>E19/B19-1</f>
        <v>0.20132545872593655</v>
      </c>
      <c r="Z23" s="141">
        <f>H19/E19-1</f>
        <v>0.14419100373030713</v>
      </c>
      <c r="AA23" s="141">
        <f>K19/H19-1</f>
        <v>-0.15342683214819863</v>
      </c>
      <c r="AB23" s="141">
        <f>N19/K19-1</f>
        <v>0.12662818178296065</v>
      </c>
      <c r="AC23" s="128"/>
    </row>
    <row r="24" spans="1:29">
      <c r="Y24" s="142"/>
    </row>
    <row r="25" spans="1:29">
      <c r="Y25" s="209" t="s">
        <v>71</v>
      </c>
      <c r="Z25" s="209"/>
      <c r="AA25" s="209"/>
      <c r="AB25" s="209"/>
    </row>
    <row r="26" spans="1:29">
      <c r="Y26" s="128" t="s">
        <v>70</v>
      </c>
      <c r="Z26" s="128" t="s">
        <v>66</v>
      </c>
      <c r="AA26" s="126" t="s">
        <v>75</v>
      </c>
      <c r="AB26" s="126" t="s">
        <v>77</v>
      </c>
    </row>
    <row r="27" spans="1:29" ht="12.75" customHeight="1">
      <c r="K27" s="120"/>
      <c r="L27" s="120"/>
      <c r="M27" s="120"/>
      <c r="N27" s="120"/>
      <c r="O27" s="120"/>
      <c r="P27" s="120"/>
      <c r="Q27" s="120"/>
      <c r="R27" s="120"/>
      <c r="S27" s="120"/>
      <c r="T27" s="120"/>
      <c r="U27" s="120"/>
      <c r="V27" s="120"/>
      <c r="W27" s="120"/>
      <c r="X27" s="121"/>
      <c r="Y27" s="140">
        <f>G14/D14-1</f>
        <v>0.28436377796045509</v>
      </c>
      <c r="Z27" s="141">
        <f>J14/G14-1</f>
        <v>0.43177645651917596</v>
      </c>
      <c r="AA27" s="141">
        <f>M14/J14-1</f>
        <v>-0.35545726184034065</v>
      </c>
      <c r="AB27" s="141">
        <f>P14/M14-1</f>
        <v>0.41082314290929012</v>
      </c>
    </row>
    <row r="28" spans="1:29">
      <c r="K28" s="120"/>
      <c r="L28" s="120"/>
      <c r="M28" s="120"/>
      <c r="N28" s="120"/>
      <c r="O28" s="120"/>
      <c r="P28" s="120"/>
      <c r="Q28" s="120"/>
      <c r="R28" s="120"/>
      <c r="S28" s="120"/>
      <c r="T28" s="120"/>
      <c r="U28" s="120"/>
      <c r="V28" s="120"/>
      <c r="W28" s="120"/>
      <c r="X28" s="121"/>
      <c r="Y28" s="136"/>
      <c r="Z28" s="130"/>
      <c r="AA28" s="130"/>
      <c r="AB28" s="130"/>
      <c r="AC28" s="136"/>
    </row>
    <row r="29" spans="1:29">
      <c r="K29" s="120"/>
      <c r="L29" s="120"/>
      <c r="M29" s="120"/>
      <c r="N29" s="120"/>
      <c r="O29" s="120"/>
      <c r="P29" s="120"/>
      <c r="Q29" s="120"/>
      <c r="R29" s="120"/>
      <c r="S29" s="120"/>
      <c r="T29" s="120"/>
      <c r="U29" s="120"/>
      <c r="V29" s="120"/>
      <c r="W29" s="120"/>
      <c r="X29" s="121"/>
      <c r="Y29" s="136"/>
      <c r="Z29" s="130"/>
      <c r="AA29" s="130"/>
      <c r="AB29" s="130"/>
      <c r="AC29" s="136"/>
    </row>
    <row r="30" spans="1:29">
      <c r="K30" s="120"/>
      <c r="L30" s="120"/>
      <c r="M30" s="120"/>
      <c r="N30" s="120"/>
      <c r="O30" s="120"/>
      <c r="P30" s="120"/>
      <c r="Q30" s="120"/>
      <c r="R30" s="120"/>
      <c r="S30" s="120"/>
      <c r="T30" s="120"/>
      <c r="U30" s="120"/>
      <c r="V30" s="120"/>
      <c r="W30" s="120"/>
      <c r="X30" s="121"/>
      <c r="Y30" s="136"/>
      <c r="Z30" s="136"/>
      <c r="AA30" s="136"/>
      <c r="AB30" s="136"/>
      <c r="AC30" s="136"/>
    </row>
    <row r="31" spans="1:29">
      <c r="K31" s="120"/>
      <c r="L31" s="120"/>
      <c r="M31" s="120"/>
      <c r="N31" s="120"/>
      <c r="O31" s="120"/>
      <c r="P31" s="120"/>
      <c r="Q31" s="120"/>
      <c r="R31" s="120"/>
      <c r="S31" s="120"/>
      <c r="T31" s="120"/>
      <c r="U31" s="120"/>
      <c r="V31" s="120"/>
      <c r="W31" s="120"/>
      <c r="X31" s="121"/>
      <c r="Y31" s="136"/>
      <c r="Z31" s="136"/>
      <c r="AA31" s="136"/>
      <c r="AB31" s="136"/>
      <c r="AC31" s="136"/>
    </row>
    <row r="32" spans="1:29">
      <c r="Z32" s="136"/>
      <c r="AA32" s="245">
        <f>N19/198229</f>
        <v>0.73347996509087976</v>
      </c>
      <c r="AB32" s="136"/>
      <c r="AC32" s="136"/>
    </row>
    <row r="33" spans="24:29">
      <c r="X33" s="95"/>
      <c r="Y33" s="96"/>
      <c r="Z33" s="136"/>
      <c r="AA33" s="136"/>
      <c r="AB33" s="136"/>
      <c r="AC33" s="143"/>
    </row>
    <row r="34" spans="24:29" ht="26.25" customHeight="1">
      <c r="X34" s="95"/>
      <c r="Y34" s="96"/>
    </row>
    <row r="35" spans="24:29" ht="32.25" customHeight="1">
      <c r="X35" s="95"/>
      <c r="Y35" s="96"/>
    </row>
    <row r="36" spans="24:29" ht="32.25" customHeight="1">
      <c r="X36" s="95"/>
      <c r="Y36" s="96"/>
    </row>
    <row r="37" spans="24:29" ht="33.75" customHeight="1">
      <c r="X37" s="95"/>
      <c r="Y37" s="96"/>
    </row>
    <row r="38" spans="24:29" ht="99" customHeight="1">
      <c r="X38" s="95"/>
      <c r="Y38" s="96"/>
    </row>
    <row r="39" spans="24:29" ht="144" customHeight="1">
      <c r="X39" s="95"/>
      <c r="Y39" s="96"/>
    </row>
    <row r="40" spans="24:29" ht="69.75" customHeight="1">
      <c r="X40" s="95"/>
      <c r="Y40" s="96"/>
    </row>
    <row r="41" spans="24:29">
      <c r="X41" s="95"/>
      <c r="Y41" s="96"/>
    </row>
    <row r="42" spans="24:29">
      <c r="X42" s="95"/>
      <c r="Y42" s="96"/>
    </row>
    <row r="44" spans="24:29">
      <c r="X44" s="95"/>
      <c r="Y44" s="96"/>
    </row>
    <row r="45" spans="24:29">
      <c r="X45" s="95"/>
      <c r="Y45" s="96"/>
    </row>
    <row r="46" spans="24:29">
      <c r="X46" s="95"/>
      <c r="Y46" s="96"/>
    </row>
    <row r="47" spans="24:29">
      <c r="X47" s="95"/>
      <c r="Y47" s="96"/>
    </row>
    <row r="48" spans="24:29">
      <c r="X48" s="95"/>
      <c r="Y48" s="96"/>
    </row>
    <row r="49" spans="1:29">
      <c r="X49" s="95"/>
      <c r="Y49" s="96"/>
      <c r="Z49" s="96"/>
      <c r="AA49" s="96"/>
      <c r="AB49" s="96"/>
      <c r="AC49" s="96"/>
    </row>
    <row r="57" spans="1:29">
      <c r="A57" s="122"/>
      <c r="X57" s="95"/>
      <c r="Y57" s="96"/>
      <c r="Z57" s="96"/>
      <c r="AA57" s="96"/>
      <c r="AB57" s="96"/>
      <c r="AC57" s="96"/>
    </row>
  </sheetData>
  <mergeCells count="41">
    <mergeCell ref="B21:K21"/>
    <mergeCell ref="Y21:AB21"/>
    <mergeCell ref="Y25:AB25"/>
    <mergeCell ref="U18:V18"/>
    <mergeCell ref="B19:D19"/>
    <mergeCell ref="E19:G19"/>
    <mergeCell ref="H19:J19"/>
    <mergeCell ref="K19:M19"/>
    <mergeCell ref="N19:P19"/>
    <mergeCell ref="R19:S19"/>
    <mergeCell ref="U19:V19"/>
    <mergeCell ref="B18:D18"/>
    <mergeCell ref="E18:G18"/>
    <mergeCell ref="H18:J18"/>
    <mergeCell ref="K18:M18"/>
    <mergeCell ref="N18:P18"/>
    <mergeCell ref="R18:S18"/>
    <mergeCell ref="V12:V13"/>
    <mergeCell ref="W12:W13"/>
    <mergeCell ref="Y12:AC12"/>
    <mergeCell ref="R16:W16"/>
    <mergeCell ref="R12:R13"/>
    <mergeCell ref="S12:S13"/>
    <mergeCell ref="T12:T13"/>
    <mergeCell ref="U12:U13"/>
    <mergeCell ref="B17:P17"/>
    <mergeCell ref="R17:T17"/>
    <mergeCell ref="U17:W17"/>
    <mergeCell ref="Y17:AC17"/>
    <mergeCell ref="O7:U7"/>
    <mergeCell ref="A8:W8"/>
    <mergeCell ref="B10:P10"/>
    <mergeCell ref="R10:W10"/>
    <mergeCell ref="B11:D12"/>
    <mergeCell ref="E11:G12"/>
    <mergeCell ref="H11:J12"/>
    <mergeCell ref="K11:M12"/>
    <mergeCell ref="N11:P12"/>
    <mergeCell ref="R11:S11"/>
    <mergeCell ref="T11:U11"/>
    <mergeCell ref="V11:W11"/>
  </mergeCells>
  <conditionalFormatting sqref="T18 R21 R14:R15 R17:R18">
    <cfRule type="cellIs" dxfId="8" priority="1" stopIfTrue="1" operator="lessThan">
      <formula>0</formula>
    </cfRule>
  </conditionalFormatting>
  <pageMargins left="0.7" right="0.7" top="0.75" bottom="0.75" header="0.3" footer="0.3"/>
  <pageSetup scale="74" orientation="portrait" r:id="rId1"/>
  <colBreaks count="1" manualBreakCount="1">
    <brk id="2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showGridLines="0" view="pageBreakPreview" topLeftCell="A8" zoomScale="86" zoomScaleSheetLayoutView="86" workbookViewId="0">
      <selection activeCell="D37" sqref="D37"/>
    </sheetView>
  </sheetViews>
  <sheetFormatPr baseColWidth="10" defaultRowHeight="12.75"/>
  <cols>
    <col min="1" max="1" width="25.85546875" style="36" customWidth="1"/>
    <col min="2" max="6" width="10.140625" style="36" customWidth="1"/>
    <col min="7" max="7" width="1.5703125" style="36" customWidth="1"/>
    <col min="8" max="8" width="9.140625" style="36" customWidth="1"/>
    <col min="9" max="9" width="9.42578125" style="36" customWidth="1"/>
    <col min="10" max="15" width="13" style="36" customWidth="1"/>
    <col min="16" max="16" width="10.28515625" style="36" customWidth="1"/>
    <col min="17" max="16384" width="11.42578125" style="36"/>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75" customHeight="1">
      <c r="C4" s="2"/>
      <c r="D4" s="2"/>
      <c r="E4" s="222"/>
      <c r="F4" s="222"/>
      <c r="G4" s="222"/>
      <c r="H4" s="222"/>
      <c r="I4" s="222"/>
      <c r="J4" s="3"/>
      <c r="K4" s="3"/>
    </row>
    <row r="5" spans="1:16" s="1" customFormat="1" ht="15.75" customHeight="1">
      <c r="C5" s="2"/>
      <c r="D5" s="2"/>
      <c r="E5" s="2"/>
      <c r="F5" s="2"/>
      <c r="G5" s="2"/>
      <c r="H5" s="2"/>
      <c r="I5" s="2"/>
      <c r="J5" s="3"/>
      <c r="K5" s="5"/>
    </row>
    <row r="6" spans="1:16" s="1" customFormat="1" ht="15.75" customHeight="1">
      <c r="A6" s="6" t="s">
        <v>72</v>
      </c>
      <c r="C6" s="2"/>
      <c r="D6" s="2"/>
      <c r="E6" s="2"/>
      <c r="F6" s="2"/>
      <c r="G6" s="2"/>
      <c r="H6" s="2"/>
      <c r="I6" s="2"/>
      <c r="J6" s="3"/>
      <c r="K6" s="5"/>
    </row>
    <row r="7" spans="1:16" s="1" customFormat="1" ht="24.75" customHeight="1">
      <c r="A7" s="223" t="s">
        <v>0</v>
      </c>
      <c r="B7" s="223"/>
      <c r="C7" s="223"/>
      <c r="D7" s="223"/>
      <c r="E7" s="223"/>
      <c r="F7" s="223"/>
      <c r="G7" s="223"/>
      <c r="H7" s="223"/>
      <c r="I7" s="223"/>
      <c r="J7" s="7"/>
      <c r="K7" s="7"/>
      <c r="L7" s="8"/>
      <c r="M7" s="8"/>
      <c r="N7" s="8"/>
      <c r="O7" s="8"/>
      <c r="P7" s="8"/>
    </row>
    <row r="8" spans="1:16" s="1" customFormat="1" ht="21.75" customHeight="1">
      <c r="A8" s="224" t="s">
        <v>1</v>
      </c>
      <c r="B8" s="224"/>
      <c r="C8" s="224"/>
      <c r="D8" s="224"/>
      <c r="E8" s="224"/>
      <c r="F8" s="224"/>
      <c r="G8" s="224"/>
      <c r="H8" s="224"/>
      <c r="I8" s="224"/>
      <c r="J8" s="7"/>
      <c r="K8" s="7"/>
      <c r="L8" s="8"/>
      <c r="M8" s="8"/>
      <c r="N8" s="8"/>
      <c r="O8" s="8"/>
      <c r="P8" s="8"/>
    </row>
    <row r="9" spans="1:16" s="1" customFormat="1" ht="15.75" customHeight="1">
      <c r="K9" s="3"/>
      <c r="O9" s="9"/>
      <c r="P9" s="9"/>
    </row>
    <row r="10" spans="1:16" s="13" customFormat="1" ht="15" customHeight="1">
      <c r="A10" s="10"/>
      <c r="B10" s="225" t="s">
        <v>42</v>
      </c>
      <c r="C10" s="226"/>
      <c r="D10" s="226"/>
      <c r="E10" s="226"/>
      <c r="F10" s="226"/>
      <c r="G10" s="11"/>
      <c r="H10" s="12"/>
      <c r="I10" s="12"/>
      <c r="K10" s="14"/>
      <c r="N10" s="9"/>
      <c r="O10" s="9"/>
      <c r="P10" s="9"/>
    </row>
    <row r="11" spans="1:16" s="13" customFormat="1" ht="15" customHeight="1">
      <c r="A11" s="10"/>
      <c r="B11" s="227">
        <v>2007</v>
      </c>
      <c r="C11" s="227">
        <v>2008</v>
      </c>
      <c r="D11" s="227">
        <v>2009</v>
      </c>
      <c r="E11" s="227">
        <v>2010</v>
      </c>
      <c r="F11" s="227">
        <v>2011</v>
      </c>
      <c r="G11" s="15"/>
      <c r="H11" s="229" t="s">
        <v>76</v>
      </c>
      <c r="I11" s="230"/>
      <c r="K11" s="14"/>
      <c r="M11" s="16"/>
      <c r="N11" s="9"/>
      <c r="O11" s="9"/>
      <c r="P11" s="9"/>
    </row>
    <row r="12" spans="1:16" s="16" customFormat="1" ht="11.25" customHeight="1">
      <c r="A12" s="13"/>
      <c r="B12" s="228"/>
      <c r="C12" s="228"/>
      <c r="D12" s="228"/>
      <c r="E12" s="228"/>
      <c r="F12" s="228"/>
      <c r="G12" s="15"/>
      <c r="H12" s="17" t="s">
        <v>2</v>
      </c>
      <c r="I12" s="18" t="s">
        <v>3</v>
      </c>
      <c r="N12" s="234"/>
      <c r="O12" s="234"/>
      <c r="P12" s="234"/>
    </row>
    <row r="13" spans="1:16" s="16" customFormat="1" ht="18.75" customHeight="1">
      <c r="A13" s="19" t="s">
        <v>4</v>
      </c>
      <c r="B13" s="20">
        <v>98620</v>
      </c>
      <c r="C13" s="20">
        <v>114484</v>
      </c>
      <c r="D13" s="20">
        <v>114129</v>
      </c>
      <c r="E13" s="20">
        <v>150259</v>
      </c>
      <c r="F13" s="20">
        <v>146567</v>
      </c>
      <c r="G13" s="21"/>
      <c r="H13" s="22">
        <f>F13-E13</f>
        <v>-3692</v>
      </c>
      <c r="I13" s="23">
        <f>F13/E13-1</f>
        <v>-2.4570907566268896E-2</v>
      </c>
      <c r="K13" s="24"/>
      <c r="N13" s="234"/>
      <c r="O13" s="234"/>
      <c r="P13" s="234"/>
    </row>
    <row r="14" spans="1:16" s="16" customFormat="1" ht="18.75" customHeight="1">
      <c r="A14" s="19" t="s">
        <v>5</v>
      </c>
      <c r="B14" s="20">
        <v>755421</v>
      </c>
      <c r="C14" s="20">
        <v>804875</v>
      </c>
      <c r="D14" s="20">
        <v>818576</v>
      </c>
      <c r="E14" s="20">
        <v>801583</v>
      </c>
      <c r="F14" s="20">
        <v>812630</v>
      </c>
      <c r="G14" s="21"/>
      <c r="H14" s="22">
        <f>F14-E14</f>
        <v>11047</v>
      </c>
      <c r="I14" s="23">
        <f>F14/E14-1</f>
        <v>1.3781479896654458E-2</v>
      </c>
      <c r="J14" s="25"/>
      <c r="K14" s="24"/>
      <c r="N14" s="234"/>
      <c r="O14" s="234"/>
      <c r="P14" s="234"/>
    </row>
    <row r="15" spans="1:16" s="16" customFormat="1" ht="23.25" customHeight="1">
      <c r="A15" s="26" t="s">
        <v>6</v>
      </c>
      <c r="B15" s="27">
        <f>(B13/B14)*100</f>
        <v>13.054971995748065</v>
      </c>
      <c r="C15" s="27">
        <f>(C13/C14)*100</f>
        <v>14.2238235750893</v>
      </c>
      <c r="D15" s="28">
        <f>IF(D14=0,0,(D13/D14)*100)</f>
        <v>13.942382869764078</v>
      </c>
      <c r="E15" s="28">
        <f>IF(E14=0,0,(E13/E14)*100)</f>
        <v>18.74528277171547</v>
      </c>
      <c r="F15" s="28">
        <f>IF(F14=0,0,(F13/F14)*100)</f>
        <v>18.036129603878763</v>
      </c>
      <c r="G15" s="29"/>
      <c r="H15" s="235">
        <f>F15-E15</f>
        <v>-0.7091531678367069</v>
      </c>
      <c r="I15" s="236"/>
      <c r="J15" s="30"/>
      <c r="K15" s="24"/>
      <c r="L15" s="30"/>
      <c r="N15" s="234"/>
      <c r="O15" s="234"/>
      <c r="P15" s="234"/>
    </row>
    <row r="16" spans="1:16" ht="26.25" customHeight="1">
      <c r="A16" s="31"/>
      <c r="B16" s="237"/>
      <c r="C16" s="237"/>
      <c r="D16" s="237"/>
      <c r="E16" s="237"/>
      <c r="F16" s="32"/>
      <c r="G16" s="32"/>
      <c r="H16" s="33"/>
      <c r="I16" s="33"/>
      <c r="J16" s="34"/>
      <c r="K16" s="35"/>
      <c r="N16" s="234"/>
      <c r="O16" s="234"/>
      <c r="P16" s="234"/>
    </row>
    <row r="17" spans="1:35" ht="18" customHeight="1">
      <c r="A17" s="37"/>
      <c r="B17" s="38"/>
      <c r="C17" s="38"/>
      <c r="D17" s="38"/>
      <c r="E17" s="38"/>
      <c r="F17" s="38"/>
      <c r="G17" s="38"/>
      <c r="H17" s="33"/>
      <c r="I17" s="33"/>
      <c r="J17" s="39"/>
      <c r="N17" s="234"/>
      <c r="O17" s="234"/>
      <c r="P17" s="234"/>
    </row>
    <row r="18" spans="1:35" ht="18" customHeight="1">
      <c r="A18" s="40"/>
      <c r="B18" s="41"/>
      <c r="C18" s="42"/>
      <c r="D18" s="42"/>
      <c r="E18" s="41"/>
      <c r="F18" s="41"/>
      <c r="G18" s="41"/>
      <c r="H18" s="43"/>
      <c r="I18" s="43"/>
      <c r="N18" s="234"/>
      <c r="O18" s="234"/>
      <c r="P18" s="234"/>
    </row>
    <row r="19" spans="1:35" ht="18" customHeight="1"/>
    <row r="20" spans="1:35" ht="18" customHeight="1">
      <c r="N20" s="234"/>
      <c r="O20" s="234"/>
      <c r="P20" s="234"/>
    </row>
    <row r="21" spans="1:35" ht="18" customHeight="1">
      <c r="N21" s="234"/>
      <c r="O21" s="234"/>
      <c r="P21" s="234"/>
    </row>
    <row r="22" spans="1:35" ht="18" customHeight="1">
      <c r="E22" s="44"/>
      <c r="F22" s="144">
        <f>'C-PSA'!F14</f>
        <v>812630</v>
      </c>
      <c r="G22" s="44"/>
      <c r="H22" s="44"/>
      <c r="I22" s="44"/>
      <c r="J22" s="44"/>
      <c r="K22" s="44"/>
      <c r="L22" s="44"/>
      <c r="M22" s="44"/>
      <c r="N22" s="234"/>
      <c r="O22" s="234"/>
      <c r="P22" s="234"/>
      <c r="AF22" s="238" t="s">
        <v>7</v>
      </c>
      <c r="AG22" s="231">
        <v>2000</v>
      </c>
      <c r="AH22" s="45" t="s">
        <v>8</v>
      </c>
      <c r="AI22" s="47">
        <v>10.4</v>
      </c>
    </row>
    <row r="23" spans="1:35" ht="18" customHeight="1">
      <c r="E23" s="44"/>
      <c r="F23" s="44"/>
      <c r="G23" s="44"/>
      <c r="H23" s="44"/>
      <c r="I23" s="44"/>
      <c r="J23" s="44"/>
      <c r="K23" s="44"/>
      <c r="L23" s="44"/>
      <c r="M23" s="44"/>
      <c r="N23" s="234"/>
      <c r="O23" s="234"/>
      <c r="P23" s="234"/>
      <c r="Q23" s="44"/>
      <c r="AF23" s="238"/>
      <c r="AG23" s="232"/>
      <c r="AH23" s="45" t="s">
        <v>9</v>
      </c>
      <c r="AI23" s="47">
        <v>9.8000000000000007</v>
      </c>
    </row>
    <row r="24" spans="1:35" ht="18" customHeight="1">
      <c r="E24" s="44"/>
      <c r="F24" s="44"/>
      <c r="G24" s="44"/>
      <c r="H24" s="44"/>
      <c r="I24" s="44"/>
      <c r="J24" s="44"/>
      <c r="K24" s="44"/>
      <c r="L24" s="44"/>
      <c r="M24" s="44"/>
      <c r="N24" s="234"/>
      <c r="O24" s="234"/>
      <c r="P24" s="234"/>
      <c r="Q24" s="44"/>
      <c r="AF24" s="238"/>
      <c r="AG24" s="232"/>
      <c r="AH24" s="45" t="s">
        <v>10</v>
      </c>
      <c r="AI24" s="47">
        <v>8.6999999999999993</v>
      </c>
    </row>
    <row r="25" spans="1:35" ht="18" customHeight="1">
      <c r="E25" s="44"/>
      <c r="F25" s="44"/>
      <c r="G25" s="44"/>
      <c r="H25" s="44"/>
      <c r="I25" s="44"/>
      <c r="J25" s="44"/>
      <c r="K25" s="44"/>
      <c r="L25" s="44"/>
      <c r="M25" s="44"/>
      <c r="N25" s="44"/>
      <c r="O25" s="44"/>
      <c r="P25" s="44"/>
      <c r="Q25" s="44"/>
      <c r="AF25" s="238"/>
      <c r="AG25" s="233"/>
      <c r="AH25" s="45" t="s">
        <v>11</v>
      </c>
      <c r="AI25" s="50">
        <v>9.15</v>
      </c>
    </row>
    <row r="26" spans="1:35" ht="18" customHeight="1">
      <c r="E26" s="44"/>
      <c r="F26" s="44"/>
      <c r="G26" s="44"/>
      <c r="H26" s="44"/>
      <c r="I26" s="44"/>
      <c r="J26" s="44"/>
      <c r="K26" s="44"/>
      <c r="L26" s="44"/>
      <c r="M26" s="44"/>
      <c r="N26" s="44"/>
      <c r="O26" s="44"/>
      <c r="P26" s="44"/>
      <c r="Q26" s="44"/>
      <c r="AF26" s="238"/>
      <c r="AG26" s="231">
        <v>2001</v>
      </c>
      <c r="AH26" s="45" t="s">
        <v>8</v>
      </c>
      <c r="AI26" s="47">
        <v>10.4</v>
      </c>
    </row>
    <row r="27" spans="1:35" ht="18" customHeight="1">
      <c r="N27" s="44"/>
      <c r="O27" s="44"/>
      <c r="P27" s="44"/>
      <c r="Q27" s="44"/>
      <c r="AF27" s="238"/>
      <c r="AG27" s="232"/>
      <c r="AH27" s="45" t="s">
        <v>9</v>
      </c>
      <c r="AI27" s="50">
        <v>10</v>
      </c>
    </row>
    <row r="28" spans="1:35" ht="18" customHeight="1">
      <c r="N28" s="44"/>
      <c r="O28" s="44"/>
      <c r="P28" s="44"/>
      <c r="Q28" s="44"/>
      <c r="AF28" s="238"/>
      <c r="AG28" s="232"/>
      <c r="AH28" s="45" t="s">
        <v>10</v>
      </c>
      <c r="AI28" s="47">
        <v>10.7</v>
      </c>
    </row>
    <row r="29" spans="1:35" ht="18" customHeight="1">
      <c r="AF29" s="238"/>
      <c r="AG29" s="233"/>
      <c r="AH29" s="45" t="s">
        <v>11</v>
      </c>
      <c r="AI29" s="47">
        <v>9.3000000000000007</v>
      </c>
    </row>
    <row r="30" spans="1:35" ht="33" customHeight="1">
      <c r="AF30" s="238"/>
      <c r="AG30" s="46">
        <v>2002</v>
      </c>
      <c r="AH30" s="45" t="s">
        <v>8</v>
      </c>
      <c r="AI30" s="47">
        <v>10.199999999999999</v>
      </c>
    </row>
    <row r="31" spans="1:35" ht="33" customHeight="1">
      <c r="AF31" s="238"/>
      <c r="AG31" s="49"/>
      <c r="AH31" s="45" t="s">
        <v>11</v>
      </c>
      <c r="AI31" s="47">
        <v>13.5</v>
      </c>
    </row>
    <row r="32" spans="1:35" ht="38.25" customHeight="1"/>
    <row r="33" spans="2:2" ht="38.25" customHeight="1"/>
    <row r="34" spans="2:2" ht="38.25" customHeight="1">
      <c r="B34" s="51"/>
    </row>
    <row r="35" spans="2:2" ht="66" customHeight="1"/>
    <row r="36" spans="2:2" ht="23.25" customHeight="1"/>
    <row r="37" spans="2:2" ht="23.25" customHeight="1"/>
    <row r="39" spans="2:2" ht="8.25" customHeight="1"/>
    <row r="40" spans="2:2" hidden="1"/>
    <row r="41" spans="2:2" hidden="1"/>
    <row r="42" spans="2:2" hidden="1"/>
    <row r="43" spans="2:2" hidden="1"/>
    <row r="44" spans="2:2" hidden="1"/>
    <row r="52" spans="1:1">
      <c r="A52" s="52"/>
    </row>
  </sheetData>
  <autoFilter ref="B21:B31"/>
  <dataConsolidate/>
  <mergeCells count="18">
    <mergeCell ref="AG22:AG25"/>
    <mergeCell ref="AG26:AG29"/>
    <mergeCell ref="N12:P15"/>
    <mergeCell ref="H15:I15"/>
    <mergeCell ref="B16:E16"/>
    <mergeCell ref="N16:P18"/>
    <mergeCell ref="N20:P24"/>
    <mergeCell ref="AF22:AF31"/>
    <mergeCell ref="E4:I4"/>
    <mergeCell ref="A7:I7"/>
    <mergeCell ref="A8:I8"/>
    <mergeCell ref="B10:F10"/>
    <mergeCell ref="B11:B12"/>
    <mergeCell ref="C11:C12"/>
    <mergeCell ref="D11:D12"/>
    <mergeCell ref="E11:E12"/>
    <mergeCell ref="H11:I11"/>
    <mergeCell ref="F11:F12"/>
  </mergeCells>
  <conditionalFormatting sqref="H13:H15 I13:I14">
    <cfRule type="cellIs" dxfId="7" priority="4" stopIfTrue="1" operator="lessThan">
      <formula>0</formula>
    </cfRule>
  </conditionalFormatting>
  <printOptions horizontalCentered="1"/>
  <pageMargins left="0.78740157480314965" right="0.78740157480314965" top="0.39370078740157483" bottom="0.39370078740157483" header="0" footer="0"/>
  <pageSetup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6"/>
  <sheetViews>
    <sheetView showGridLines="0" view="pageBreakPreview" topLeftCell="A7" zoomScaleSheetLayoutView="100" workbookViewId="0">
      <selection activeCell="F16" sqref="F16"/>
    </sheetView>
  </sheetViews>
  <sheetFormatPr baseColWidth="10" defaultRowHeight="12.75"/>
  <cols>
    <col min="1" max="1" width="25.85546875" style="36" customWidth="1"/>
    <col min="2" max="6" width="10.7109375" style="36" customWidth="1"/>
    <col min="7" max="7" width="1.5703125" style="36" customWidth="1"/>
    <col min="8" max="9" width="10.7109375" style="36" customWidth="1"/>
    <col min="10" max="10" width="2" style="36" customWidth="1"/>
    <col min="11" max="11" width="15.28515625" style="36" bestFit="1" customWidth="1"/>
    <col min="12" max="15" width="13" style="36" customWidth="1"/>
    <col min="16" max="16" width="10.28515625" style="36" customWidth="1"/>
    <col min="17" max="16384" width="11.42578125" style="36"/>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C4" s="2"/>
      <c r="D4" s="2"/>
      <c r="E4" s="2"/>
      <c r="F4" s="2"/>
      <c r="G4" s="2"/>
      <c r="H4" s="2"/>
      <c r="I4" s="2"/>
      <c r="J4" s="3"/>
      <c r="K4" s="3"/>
    </row>
    <row r="5" spans="1:16" s="1" customFormat="1" ht="21" customHeight="1">
      <c r="C5" s="2"/>
      <c r="D5" s="2"/>
      <c r="E5" s="222"/>
      <c r="F5" s="222"/>
      <c r="G5" s="222"/>
      <c r="H5" s="222"/>
      <c r="I5" s="222"/>
      <c r="J5" s="3"/>
      <c r="K5" s="3"/>
    </row>
    <row r="6" spans="1:16" s="1" customFormat="1" ht="21" customHeight="1">
      <c r="A6" s="6" t="s">
        <v>73</v>
      </c>
      <c r="C6" s="2"/>
      <c r="D6" s="2"/>
      <c r="E6" s="4"/>
      <c r="F6" s="4"/>
      <c r="G6" s="4"/>
      <c r="H6" s="4"/>
      <c r="I6" s="4"/>
      <c r="J6" s="3"/>
      <c r="K6" s="3"/>
    </row>
    <row r="7" spans="1:16" s="1" customFormat="1" ht="15.75" customHeight="1">
      <c r="C7" s="2"/>
      <c r="D7" s="2"/>
      <c r="E7" s="2"/>
      <c r="F7" s="2"/>
      <c r="G7" s="2"/>
      <c r="H7" s="2"/>
      <c r="I7" s="2"/>
      <c r="J7" s="3"/>
      <c r="K7" s="3"/>
    </row>
    <row r="8" spans="1:16" s="1" customFormat="1" ht="21.95" customHeight="1">
      <c r="A8" s="223" t="s">
        <v>12</v>
      </c>
      <c r="B8" s="223"/>
      <c r="C8" s="223"/>
      <c r="D8" s="223"/>
      <c r="E8" s="223"/>
      <c r="F8" s="223"/>
      <c r="G8" s="223"/>
      <c r="H8" s="223"/>
      <c r="I8" s="223"/>
      <c r="J8" s="7"/>
      <c r="K8" s="7"/>
      <c r="L8" s="8"/>
      <c r="M8" s="8"/>
      <c r="N8" s="8"/>
      <c r="O8" s="8"/>
      <c r="P8" s="8"/>
    </row>
    <row r="9" spans="1:16" s="1" customFormat="1" ht="21.75" customHeight="1">
      <c r="A9" s="224" t="s">
        <v>1</v>
      </c>
      <c r="B9" s="224"/>
      <c r="C9" s="224"/>
      <c r="D9" s="224"/>
      <c r="E9" s="224"/>
      <c r="F9" s="224"/>
      <c r="G9" s="224"/>
      <c r="H9" s="224"/>
      <c r="I9" s="224"/>
      <c r="J9" s="7"/>
      <c r="K9" s="7"/>
      <c r="L9" s="8"/>
      <c r="M9" s="8"/>
      <c r="N9" s="8"/>
      <c r="O9" s="8"/>
      <c r="P9" s="8"/>
    </row>
    <row r="10" spans="1:16" s="1" customFormat="1" ht="15.75" customHeight="1">
      <c r="K10" s="3"/>
      <c r="O10" s="9"/>
      <c r="P10" s="9"/>
    </row>
    <row r="11" spans="1:16" s="13" customFormat="1" ht="15" customHeight="1">
      <c r="A11" s="10"/>
      <c r="B11" s="225" t="s">
        <v>42</v>
      </c>
      <c r="C11" s="226"/>
      <c r="D11" s="226"/>
      <c r="E11" s="226"/>
      <c r="F11" s="226"/>
      <c r="G11" s="11"/>
      <c r="H11" s="12"/>
      <c r="I11" s="12"/>
      <c r="K11" s="14"/>
      <c r="N11" s="9"/>
      <c r="O11" s="9"/>
      <c r="P11" s="9"/>
    </row>
    <row r="12" spans="1:16" s="13" customFormat="1" ht="15" customHeight="1">
      <c r="A12" s="10"/>
      <c r="B12" s="239">
        <v>2007</v>
      </c>
      <c r="C12" s="239">
        <v>2008</v>
      </c>
      <c r="D12" s="239">
        <v>2009</v>
      </c>
      <c r="E12" s="239">
        <v>2010</v>
      </c>
      <c r="F12" s="239">
        <v>2011</v>
      </c>
      <c r="G12" s="15"/>
      <c r="H12" s="229" t="s">
        <v>76</v>
      </c>
      <c r="I12" s="230"/>
      <c r="K12" s="14"/>
      <c r="N12" s="9"/>
      <c r="O12" s="9"/>
      <c r="P12" s="9"/>
    </row>
    <row r="13" spans="1:16" s="16" customFormat="1" ht="11.25" customHeight="1">
      <c r="A13" s="13"/>
      <c r="B13" s="240"/>
      <c r="C13" s="240"/>
      <c r="D13" s="240"/>
      <c r="E13" s="240"/>
      <c r="F13" s="240"/>
      <c r="G13" s="15"/>
      <c r="H13" s="17" t="s">
        <v>2</v>
      </c>
      <c r="I13" s="18" t="s">
        <v>3</v>
      </c>
      <c r="K13" s="53"/>
      <c r="N13" s="234"/>
      <c r="O13" s="234"/>
      <c r="P13" s="234"/>
    </row>
    <row r="14" spans="1:16" s="16" customFormat="1" ht="18.75" customHeight="1">
      <c r="A14" s="19" t="s">
        <v>13</v>
      </c>
      <c r="B14" s="20">
        <v>755421</v>
      </c>
      <c r="C14" s="20">
        <v>804875</v>
      </c>
      <c r="D14" s="20">
        <v>818576</v>
      </c>
      <c r="E14" s="20">
        <v>801583</v>
      </c>
      <c r="F14" s="20">
        <v>812630</v>
      </c>
      <c r="G14" s="21"/>
      <c r="H14" s="22">
        <f>F14-E14</f>
        <v>11047</v>
      </c>
      <c r="I14" s="23">
        <f>F14/E14-1</f>
        <v>1.3781479896654458E-2</v>
      </c>
      <c r="K14" s="53"/>
      <c r="L14" s="30"/>
      <c r="N14" s="234"/>
      <c r="O14" s="234"/>
      <c r="P14" s="234"/>
    </row>
    <row r="15" spans="1:16" s="16" customFormat="1" ht="18.75" customHeight="1">
      <c r="A15" s="19" t="s">
        <v>14</v>
      </c>
      <c r="B15" s="20">
        <v>870076</v>
      </c>
      <c r="C15" s="20">
        <v>869370</v>
      </c>
      <c r="D15" s="20">
        <v>941182</v>
      </c>
      <c r="E15" s="20">
        <v>1031124</v>
      </c>
      <c r="F15" s="20">
        <v>900614</v>
      </c>
      <c r="G15" s="21"/>
      <c r="H15" s="22">
        <f>F15-E15</f>
        <v>-130510</v>
      </c>
      <c r="I15" s="23">
        <f>F15/E15-1</f>
        <v>-0.12657061614316023</v>
      </c>
      <c r="J15" s="25"/>
      <c r="K15" s="54"/>
      <c r="L15" s="30"/>
      <c r="N15" s="234"/>
      <c r="O15" s="234"/>
      <c r="P15" s="234"/>
    </row>
    <row r="16" spans="1:16" s="16" customFormat="1" ht="23.25" customHeight="1">
      <c r="A16" s="26" t="s">
        <v>15</v>
      </c>
      <c r="B16" s="27">
        <f>(B14/B15)*100</f>
        <v>86.822415513127595</v>
      </c>
      <c r="C16" s="27">
        <f>(C14/C15)*100</f>
        <v>92.581409526438691</v>
      </c>
      <c r="D16" s="27">
        <f>(D14/D15)*100</f>
        <v>86.973189032514426</v>
      </c>
      <c r="E16" s="28">
        <f>IF(E15=0,0,(E14/E15)*100)</f>
        <v>77.738758868962407</v>
      </c>
      <c r="F16" s="28">
        <f>IF(F15=0,0,(F14/F15)*100)</f>
        <v>90.230664857530527</v>
      </c>
      <c r="G16" s="29"/>
      <c r="H16" s="235">
        <f>F16-E16</f>
        <v>12.491905988568121</v>
      </c>
      <c r="I16" s="236"/>
      <c r="J16" s="30"/>
      <c r="K16" s="30"/>
      <c r="L16" s="30"/>
      <c r="N16" s="234"/>
      <c r="O16" s="234"/>
      <c r="P16" s="234"/>
    </row>
    <row r="17" spans="1:35" s="16" customFormat="1" ht="18.75" customHeight="1">
      <c r="A17" s="37"/>
      <c r="B17" s="37"/>
      <c r="C17" s="37"/>
      <c r="D17" s="37"/>
      <c r="E17" s="37"/>
      <c r="F17" s="37"/>
      <c r="G17" s="37"/>
      <c r="H17" s="37"/>
      <c r="I17" s="37"/>
      <c r="J17" s="30"/>
      <c r="K17" s="30"/>
      <c r="L17" s="30"/>
      <c r="N17" s="9"/>
      <c r="O17" s="9"/>
      <c r="P17" s="9"/>
    </row>
    <row r="18" spans="1:35" ht="18" customHeight="1">
      <c r="A18" s="37"/>
      <c r="B18" s="37"/>
      <c r="C18" s="37"/>
      <c r="D18" s="37"/>
      <c r="E18" s="37"/>
      <c r="F18" s="37"/>
      <c r="G18" s="37"/>
      <c r="H18" s="37"/>
      <c r="I18" s="37"/>
      <c r="J18" s="39"/>
      <c r="N18" s="234"/>
      <c r="O18" s="234"/>
      <c r="P18" s="234"/>
    </row>
    <row r="19" spans="1:35" ht="18" customHeight="1">
      <c r="A19" s="40"/>
      <c r="B19" s="41"/>
      <c r="C19" s="42"/>
      <c r="D19" s="42"/>
      <c r="E19" s="41"/>
      <c r="F19" s="41"/>
      <c r="G19" s="41"/>
      <c r="H19" s="43"/>
      <c r="I19" s="43"/>
      <c r="N19" s="234"/>
      <c r="O19" s="234"/>
      <c r="P19" s="234"/>
    </row>
    <row r="20" spans="1:35" ht="18" customHeight="1"/>
    <row r="21" spans="1:35" ht="18" customHeight="1">
      <c r="N21" s="234"/>
      <c r="O21" s="234"/>
      <c r="P21" s="234"/>
    </row>
    <row r="22" spans="1:35" ht="18" customHeight="1">
      <c r="F22" s="39">
        <f>'C-PSA'!F14</f>
        <v>812630</v>
      </c>
      <c r="N22" s="234"/>
      <c r="O22" s="234"/>
      <c r="P22" s="234"/>
    </row>
    <row r="23" spans="1:35" ht="18" customHeight="1">
      <c r="E23" s="44"/>
      <c r="F23" s="44"/>
      <c r="G23" s="44"/>
      <c r="H23" s="44"/>
      <c r="I23" s="44"/>
      <c r="J23" s="44"/>
      <c r="K23" s="44"/>
      <c r="L23" s="44"/>
      <c r="M23" s="44"/>
      <c r="N23" s="234"/>
      <c r="O23" s="234"/>
      <c r="P23" s="234"/>
      <c r="AF23" s="238" t="s">
        <v>7</v>
      </c>
      <c r="AG23" s="231">
        <v>2000</v>
      </c>
      <c r="AH23" s="45" t="s">
        <v>8</v>
      </c>
      <c r="AI23" s="47">
        <v>10.4</v>
      </c>
    </row>
    <row r="24" spans="1:35" ht="18" customHeight="1">
      <c r="E24" s="44"/>
      <c r="F24" s="44"/>
      <c r="G24" s="44"/>
      <c r="H24" s="44"/>
      <c r="I24" s="44"/>
      <c r="J24" s="44"/>
      <c r="K24" s="44"/>
      <c r="L24" s="44"/>
      <c r="M24" s="44"/>
      <c r="N24" s="234"/>
      <c r="O24" s="234"/>
      <c r="P24" s="234"/>
      <c r="Q24" s="44"/>
      <c r="AF24" s="238"/>
      <c r="AG24" s="232"/>
      <c r="AH24" s="45" t="s">
        <v>9</v>
      </c>
      <c r="AI24" s="47">
        <v>9.8000000000000007</v>
      </c>
    </row>
    <row r="25" spans="1:35" ht="18" customHeight="1">
      <c r="E25" s="44"/>
      <c r="F25" s="44"/>
      <c r="G25" s="44"/>
      <c r="H25" s="44"/>
      <c r="I25" s="44"/>
      <c r="J25" s="44"/>
      <c r="K25" s="44"/>
      <c r="L25" s="44"/>
      <c r="M25" s="44"/>
      <c r="N25" s="234"/>
      <c r="O25" s="234"/>
      <c r="P25" s="234"/>
      <c r="Q25" s="44"/>
      <c r="AF25" s="238"/>
      <c r="AG25" s="232"/>
      <c r="AH25" s="45" t="s">
        <v>10</v>
      </c>
      <c r="AI25" s="47">
        <v>8.6999999999999993</v>
      </c>
    </row>
    <row r="26" spans="1:35" ht="18" customHeight="1">
      <c r="E26" s="44"/>
      <c r="F26" s="44"/>
      <c r="G26" s="44"/>
      <c r="H26" s="44"/>
      <c r="I26" s="44"/>
      <c r="J26" s="44"/>
      <c r="K26" s="44"/>
      <c r="L26" s="44"/>
      <c r="M26" s="44"/>
      <c r="N26" s="44"/>
      <c r="O26" s="44"/>
      <c r="P26" s="44"/>
      <c r="Q26" s="44"/>
      <c r="AF26" s="238"/>
      <c r="AG26" s="233"/>
      <c r="AH26" s="45" t="s">
        <v>11</v>
      </c>
      <c r="AI26" s="50">
        <v>9.15</v>
      </c>
    </row>
    <row r="27" spans="1:35" ht="18" customHeight="1">
      <c r="E27" s="44"/>
      <c r="F27" s="44"/>
      <c r="G27" s="44"/>
      <c r="H27" s="44"/>
      <c r="I27" s="44"/>
      <c r="J27" s="44"/>
      <c r="K27" s="44"/>
      <c r="L27" s="44"/>
      <c r="M27" s="44"/>
      <c r="N27" s="44"/>
      <c r="O27" s="44"/>
      <c r="P27" s="44"/>
      <c r="Q27" s="44"/>
      <c r="AF27" s="238"/>
      <c r="AG27" s="231">
        <v>2001</v>
      </c>
      <c r="AH27" s="45" t="s">
        <v>8</v>
      </c>
      <c r="AI27" s="47">
        <v>10.4</v>
      </c>
    </row>
    <row r="28" spans="1:35" ht="18" customHeight="1">
      <c r="N28" s="44"/>
      <c r="O28" s="44"/>
      <c r="P28" s="44"/>
      <c r="Q28" s="44"/>
      <c r="AF28" s="238"/>
      <c r="AG28" s="232"/>
      <c r="AH28" s="45" t="s">
        <v>9</v>
      </c>
      <c r="AI28" s="50">
        <v>10</v>
      </c>
    </row>
    <row r="29" spans="1:35" ht="18" customHeight="1">
      <c r="N29" s="44"/>
      <c r="O29" s="44"/>
      <c r="P29" s="44"/>
      <c r="Q29" s="44"/>
      <c r="AF29" s="238"/>
      <c r="AG29" s="232"/>
      <c r="AH29" s="45" t="s">
        <v>10</v>
      </c>
      <c r="AI29" s="47">
        <v>10.7</v>
      </c>
    </row>
    <row r="30" spans="1:35" ht="18" customHeight="1">
      <c r="AF30" s="238"/>
      <c r="AG30" s="233"/>
      <c r="AH30" s="45" t="s">
        <v>11</v>
      </c>
      <c r="AI30" s="47">
        <v>9.3000000000000007</v>
      </c>
    </row>
    <row r="31" spans="1:35" ht="33" customHeight="1">
      <c r="AF31" s="238"/>
      <c r="AG31" s="46">
        <v>2002</v>
      </c>
      <c r="AH31" s="45" t="s">
        <v>8</v>
      </c>
      <c r="AI31" s="47">
        <v>10.199999999999999</v>
      </c>
    </row>
    <row r="32" spans="1:35" ht="33" customHeight="1">
      <c r="AF32" s="238"/>
      <c r="AG32" s="49"/>
      <c r="AH32" s="45" t="s">
        <v>11</v>
      </c>
      <c r="AI32" s="47">
        <v>13.5</v>
      </c>
    </row>
    <row r="33" spans="2:2" ht="38.25" customHeight="1"/>
    <row r="34" spans="2:2" ht="38.25" customHeight="1">
      <c r="B34" s="51"/>
    </row>
    <row r="35" spans="2:2" ht="38.25" customHeight="1"/>
    <row r="36" spans="2:2" ht="66" customHeight="1"/>
    <row r="37" spans="2:2" ht="38.25" customHeight="1"/>
    <row r="38" spans="2:2" ht="41.25" customHeight="1"/>
    <row r="39" spans="2:2" ht="48.75" customHeight="1"/>
    <row r="40" spans="2:2" ht="23.25" customHeight="1"/>
    <row r="41" spans="2:2" ht="23.25" customHeight="1"/>
    <row r="43" spans="2:2" ht="8.25" customHeight="1"/>
    <row r="44" spans="2:2" hidden="1"/>
    <row r="45" spans="2:2" hidden="1"/>
    <row r="46" spans="2:2" hidden="1"/>
    <row r="47" spans="2:2" hidden="1"/>
    <row r="48" spans="2:2" hidden="1"/>
    <row r="56" spans="1:1">
      <c r="A56" s="52"/>
    </row>
  </sheetData>
  <autoFilter ref="B22:B32"/>
  <mergeCells count="17">
    <mergeCell ref="AG23:AG26"/>
    <mergeCell ref="AG27:AG30"/>
    <mergeCell ref="N13:P16"/>
    <mergeCell ref="H16:I16"/>
    <mergeCell ref="N18:P19"/>
    <mergeCell ref="N21:P25"/>
    <mergeCell ref="AF23:AF32"/>
    <mergeCell ref="E5:I5"/>
    <mergeCell ref="A8:I8"/>
    <mergeCell ref="A9:I9"/>
    <mergeCell ref="B11:F11"/>
    <mergeCell ref="B12:B13"/>
    <mergeCell ref="C12:C13"/>
    <mergeCell ref="D12:D13"/>
    <mergeCell ref="E12:E13"/>
    <mergeCell ref="H12:I12"/>
    <mergeCell ref="F12:F13"/>
  </mergeCells>
  <conditionalFormatting sqref="H14:H17 I14:I15">
    <cfRule type="cellIs" dxfId="6" priority="2" stopIfTrue="1" operator="lessThan">
      <formula>0</formula>
    </cfRule>
  </conditionalFormatting>
  <printOptions horizontalCentered="1"/>
  <pageMargins left="0.55118110236220474" right="0.55118110236220474" top="0.39370078740157483" bottom="0.39370078740157483" header="0" footer="0"/>
  <pageSetup scale="8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6"/>
  <sheetViews>
    <sheetView showGridLines="0" view="pageBreakPreview" topLeftCell="A17" zoomScaleSheetLayoutView="100" workbookViewId="0">
      <selection activeCell="D46" sqref="D46"/>
    </sheetView>
  </sheetViews>
  <sheetFormatPr baseColWidth="10" defaultRowHeight="12.75"/>
  <cols>
    <col min="1" max="1" width="25.85546875" style="36" customWidth="1"/>
    <col min="2" max="6" width="10.7109375" style="36" customWidth="1"/>
    <col min="7" max="7" width="5.5703125" style="36" customWidth="1"/>
    <col min="8" max="9" width="10.7109375" style="36" customWidth="1"/>
    <col min="10" max="10" width="1.7109375" style="36" customWidth="1"/>
    <col min="11" max="15" width="13" style="36" customWidth="1"/>
    <col min="16" max="16" width="10.28515625" style="36" customWidth="1"/>
    <col min="17" max="16384" width="11.42578125" style="36"/>
  </cols>
  <sheetData>
    <row r="1" spans="1:16" s="1" customFormat="1" ht="31.5" customHeight="1">
      <c r="C1" s="2"/>
      <c r="D1" s="2"/>
      <c r="E1" s="2"/>
      <c r="F1" s="2"/>
      <c r="G1" s="2"/>
      <c r="H1" s="2"/>
      <c r="I1" s="2"/>
      <c r="J1" s="3"/>
      <c r="K1" s="3"/>
    </row>
    <row r="2" spans="1:16" s="1" customFormat="1" ht="31.5"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A4" s="6" t="s">
        <v>72</v>
      </c>
      <c r="C4" s="2"/>
      <c r="D4" s="2"/>
      <c r="E4" s="222"/>
      <c r="F4" s="222"/>
      <c r="G4" s="222"/>
      <c r="H4" s="222"/>
      <c r="I4" s="222"/>
      <c r="J4" s="3"/>
      <c r="K4" s="3"/>
    </row>
    <row r="5" spans="1:16" s="1" customFormat="1" ht="15.75" customHeight="1">
      <c r="C5" s="2"/>
      <c r="D5" s="2"/>
      <c r="E5" s="2"/>
      <c r="F5" s="2"/>
      <c r="G5" s="2"/>
      <c r="H5" s="2"/>
      <c r="I5" s="2"/>
      <c r="J5" s="3"/>
      <c r="K5" s="3"/>
    </row>
    <row r="6" spans="1:16" s="1" customFormat="1" ht="21.95" customHeight="1">
      <c r="A6" s="223" t="s">
        <v>16</v>
      </c>
      <c r="B6" s="223"/>
      <c r="C6" s="223"/>
      <c r="D6" s="223"/>
      <c r="E6" s="223"/>
      <c r="F6" s="223"/>
      <c r="G6" s="223"/>
      <c r="H6" s="223"/>
      <c r="I6" s="223"/>
      <c r="J6" s="7"/>
      <c r="K6" s="7"/>
      <c r="L6" s="8"/>
      <c r="M6" s="8"/>
      <c r="N6" s="8"/>
      <c r="O6" s="8"/>
      <c r="P6" s="8"/>
    </row>
    <row r="7" spans="1:16" s="1" customFormat="1" ht="21.75" customHeight="1">
      <c r="A7" s="224" t="s">
        <v>1</v>
      </c>
      <c r="B7" s="224"/>
      <c r="C7" s="224"/>
      <c r="D7" s="224"/>
      <c r="E7" s="224"/>
      <c r="F7" s="224"/>
      <c r="G7" s="224"/>
      <c r="H7" s="224"/>
      <c r="I7" s="224"/>
      <c r="J7" s="7"/>
      <c r="K7" s="7"/>
      <c r="L7" s="8"/>
      <c r="M7" s="8"/>
      <c r="N7" s="8"/>
      <c r="O7" s="8"/>
      <c r="P7" s="8"/>
    </row>
    <row r="8" spans="1:16" s="1" customFormat="1" ht="15.75" customHeight="1">
      <c r="K8" s="3"/>
      <c r="O8" s="9"/>
      <c r="P8" s="9"/>
    </row>
    <row r="9" spans="1:16" s="13" customFormat="1" ht="15" customHeight="1">
      <c r="A9" s="10"/>
      <c r="B9" s="225" t="s">
        <v>42</v>
      </c>
      <c r="C9" s="226"/>
      <c r="D9" s="226"/>
      <c r="E9" s="226"/>
      <c r="F9" s="226"/>
      <c r="G9" s="11"/>
      <c r="H9" s="12"/>
      <c r="I9" s="12"/>
      <c r="K9" s="14"/>
      <c r="N9" s="9"/>
      <c r="O9" s="9"/>
      <c r="P9" s="9"/>
    </row>
    <row r="10" spans="1:16" s="13" customFormat="1" ht="15" customHeight="1">
      <c r="A10" s="10"/>
      <c r="B10" s="239">
        <v>2007</v>
      </c>
      <c r="C10" s="239">
        <v>2008</v>
      </c>
      <c r="D10" s="239">
        <v>2009</v>
      </c>
      <c r="E10" s="239">
        <v>2010</v>
      </c>
      <c r="F10" s="239">
        <v>2011</v>
      </c>
      <c r="G10" s="15"/>
      <c r="H10" s="229" t="s">
        <v>76</v>
      </c>
      <c r="I10" s="230"/>
      <c r="K10" s="14"/>
      <c r="N10" s="9"/>
      <c r="O10" s="9"/>
      <c r="P10" s="9"/>
    </row>
    <row r="11" spans="1:16" s="16" customFormat="1" ht="11.25" customHeight="1">
      <c r="A11" s="13"/>
      <c r="B11" s="240"/>
      <c r="C11" s="240"/>
      <c r="D11" s="240"/>
      <c r="E11" s="240"/>
      <c r="F11" s="240"/>
      <c r="G11" s="15"/>
      <c r="H11" s="17" t="s">
        <v>2</v>
      </c>
      <c r="I11" s="18" t="s">
        <v>3</v>
      </c>
      <c r="N11" s="234"/>
      <c r="O11" s="234"/>
      <c r="P11" s="234"/>
    </row>
    <row r="12" spans="1:16" s="16" customFormat="1" ht="18.75" customHeight="1">
      <c r="A12" s="19" t="s">
        <v>17</v>
      </c>
      <c r="B12" s="20">
        <v>690345</v>
      </c>
      <c r="C12" s="20">
        <v>706418</v>
      </c>
      <c r="D12" s="20">
        <v>735239</v>
      </c>
      <c r="E12" s="20">
        <v>719451</v>
      </c>
      <c r="F12" s="20">
        <v>752828</v>
      </c>
      <c r="G12" s="21"/>
      <c r="H12" s="22">
        <f>F12-E12</f>
        <v>33377</v>
      </c>
      <c r="I12" s="23">
        <f>F12/E12-1</f>
        <v>4.6392318587367365E-2</v>
      </c>
      <c r="L12" s="16">
        <f>SUM(B12:F12)/5</f>
        <v>720856.2</v>
      </c>
      <c r="N12" s="234"/>
      <c r="O12" s="234"/>
      <c r="P12" s="234"/>
    </row>
    <row r="13" spans="1:16" s="16" customFormat="1" ht="18.75" customHeight="1">
      <c r="A13" s="19" t="s">
        <v>18</v>
      </c>
      <c r="B13" s="20">
        <v>784356</v>
      </c>
      <c r="C13" s="20">
        <v>725279</v>
      </c>
      <c r="D13" s="20">
        <v>787943</v>
      </c>
      <c r="E13" s="20">
        <v>884349</v>
      </c>
      <c r="F13" s="20">
        <v>792234</v>
      </c>
      <c r="G13" s="21"/>
      <c r="H13" s="22">
        <f>F13-E13</f>
        <v>-92115</v>
      </c>
      <c r="I13" s="23">
        <f>F13/E13-1</f>
        <v>-0.10416136615747851</v>
      </c>
      <c r="J13" s="25"/>
      <c r="K13" s="53"/>
      <c r="L13" s="16">
        <f>SUM(B13:F13)/5</f>
        <v>794832.2</v>
      </c>
      <c r="N13" s="234"/>
      <c r="O13" s="234"/>
      <c r="P13" s="234"/>
    </row>
    <row r="14" spans="1:16" s="16" customFormat="1" ht="30.75" customHeight="1">
      <c r="A14" s="26" t="s">
        <v>19</v>
      </c>
      <c r="B14" s="27">
        <f>(B12/B13)*100</f>
        <v>88.014243532273611</v>
      </c>
      <c r="C14" s="27">
        <f>(C12/C13)*100</f>
        <v>97.399483509104769</v>
      </c>
      <c r="D14" s="28">
        <f>IF(D13=0,0,(D12/D13)*100)</f>
        <v>93.311191291755875</v>
      </c>
      <c r="E14" s="28">
        <f>IF(E13=0,0,(E12/E13)*100)</f>
        <v>81.353741565829779</v>
      </c>
      <c r="F14" s="28">
        <f>IF(F13=0,0,(F12/F13)*100)</f>
        <v>95.025964550877646</v>
      </c>
      <c r="G14" s="29"/>
      <c r="H14" s="235">
        <f>F14-E14</f>
        <v>13.672222985047867</v>
      </c>
      <c r="I14" s="236"/>
      <c r="J14" s="30"/>
      <c r="K14" s="30"/>
      <c r="N14" s="234"/>
      <c r="O14" s="234"/>
      <c r="P14" s="234"/>
    </row>
    <row r="15" spans="1:16" ht="36" customHeight="1">
      <c r="A15" s="55"/>
      <c r="B15" s="237"/>
      <c r="C15" s="237"/>
      <c r="D15" s="237"/>
      <c r="E15" s="237"/>
      <c r="F15" s="32"/>
      <c r="G15" s="32"/>
      <c r="H15" s="33"/>
      <c r="I15" s="33"/>
      <c r="J15" s="34"/>
      <c r="N15" s="234"/>
      <c r="O15" s="234"/>
      <c r="P15" s="234"/>
    </row>
    <row r="16" spans="1:16" ht="18" customHeight="1">
      <c r="A16" s="37"/>
      <c r="B16" s="38"/>
      <c r="C16" s="38"/>
      <c r="D16" s="38"/>
      <c r="E16" s="38"/>
      <c r="F16" s="38"/>
      <c r="G16" s="38"/>
      <c r="H16" s="33"/>
      <c r="I16" s="33"/>
      <c r="J16" s="39"/>
      <c r="N16" s="234"/>
      <c r="O16" s="234"/>
      <c r="P16" s="234"/>
    </row>
    <row r="17" spans="1:35" ht="18" customHeight="1">
      <c r="A17" s="40"/>
      <c r="B17" s="41"/>
      <c r="C17" s="42"/>
      <c r="D17" s="42"/>
      <c r="E17" s="41"/>
      <c r="F17" s="41"/>
      <c r="G17" s="41"/>
      <c r="H17" s="43"/>
      <c r="I17" s="43"/>
      <c r="K17" s="56"/>
      <c r="N17" s="234"/>
      <c r="O17" s="234"/>
      <c r="P17" s="234"/>
    </row>
    <row r="18" spans="1:35" ht="18" customHeight="1"/>
    <row r="19" spans="1:35" ht="18" customHeight="1">
      <c r="N19" s="234"/>
      <c r="O19" s="234"/>
      <c r="P19" s="234"/>
    </row>
    <row r="20" spans="1:35" ht="18" customHeight="1">
      <c r="N20" s="234"/>
      <c r="O20" s="234"/>
      <c r="P20" s="234"/>
    </row>
    <row r="21" spans="1:35" ht="18" customHeight="1">
      <c r="E21" s="44"/>
      <c r="F21" s="44"/>
      <c r="G21" s="44"/>
      <c r="H21" s="44"/>
      <c r="I21" s="44"/>
      <c r="J21" s="44"/>
      <c r="K21" s="44"/>
      <c r="L21" s="44">
        <f>752827974/719451252</f>
        <v>1.0463919159320609</v>
      </c>
      <c r="M21" s="44"/>
      <c r="N21" s="234"/>
      <c r="O21" s="234"/>
      <c r="P21" s="234"/>
      <c r="AF21" s="238" t="s">
        <v>7</v>
      </c>
      <c r="AG21" s="231">
        <v>2000</v>
      </c>
      <c r="AH21" s="45" t="s">
        <v>8</v>
      </c>
      <c r="AI21" s="47">
        <v>10.4</v>
      </c>
    </row>
    <row r="22" spans="1:35" ht="18" customHeight="1">
      <c r="E22" s="44"/>
      <c r="F22" s="144"/>
      <c r="G22" s="44"/>
      <c r="H22" s="44"/>
      <c r="I22" s="44"/>
      <c r="J22" s="44"/>
      <c r="K22" s="44"/>
      <c r="L22" s="44"/>
      <c r="M22" s="44"/>
      <c r="N22" s="234"/>
      <c r="O22" s="234"/>
      <c r="P22" s="234"/>
      <c r="Q22" s="44"/>
      <c r="AF22" s="238"/>
      <c r="AG22" s="232"/>
      <c r="AH22" s="45" t="s">
        <v>9</v>
      </c>
      <c r="AI22" s="47">
        <v>9.8000000000000007</v>
      </c>
    </row>
    <row r="23" spans="1:35" ht="18" customHeight="1">
      <c r="E23" s="44"/>
      <c r="F23" s="44"/>
      <c r="G23" s="44"/>
      <c r="H23" s="44"/>
      <c r="I23" s="44"/>
      <c r="J23" s="44"/>
      <c r="K23" s="44"/>
      <c r="L23" s="44"/>
      <c r="M23" s="44"/>
      <c r="N23" s="234"/>
      <c r="O23" s="234"/>
      <c r="P23" s="234"/>
      <c r="Q23" s="44"/>
      <c r="AF23" s="238"/>
      <c r="AG23" s="232"/>
      <c r="AH23" s="45" t="s">
        <v>10</v>
      </c>
      <c r="AI23" s="47">
        <v>8.6999999999999993</v>
      </c>
    </row>
    <row r="24" spans="1:35" ht="18" customHeight="1">
      <c r="E24" s="44"/>
      <c r="F24" s="44"/>
      <c r="G24" s="44"/>
      <c r="H24" s="44"/>
      <c r="I24" s="44"/>
      <c r="J24" s="44"/>
      <c r="K24" s="44"/>
      <c r="L24" s="44"/>
      <c r="M24" s="44"/>
      <c r="N24" s="44"/>
      <c r="O24" s="44"/>
      <c r="P24" s="44"/>
      <c r="Q24" s="44"/>
      <c r="AF24" s="238"/>
      <c r="AG24" s="233"/>
      <c r="AH24" s="45" t="s">
        <v>11</v>
      </c>
      <c r="AI24" s="50">
        <v>9.15</v>
      </c>
    </row>
    <row r="25" spans="1:35" ht="18" customHeight="1">
      <c r="E25" s="44"/>
      <c r="F25" s="44"/>
      <c r="G25" s="44"/>
      <c r="H25" s="44"/>
      <c r="I25" s="44"/>
      <c r="J25" s="44"/>
      <c r="K25" s="44"/>
      <c r="L25" s="44"/>
      <c r="M25" s="44"/>
      <c r="N25" s="44"/>
      <c r="O25" s="44"/>
      <c r="P25" s="44"/>
      <c r="Q25" s="44"/>
      <c r="AF25" s="238"/>
      <c r="AG25" s="231">
        <v>2001</v>
      </c>
      <c r="AH25" s="45" t="s">
        <v>8</v>
      </c>
      <c r="AI25" s="47">
        <v>10.4</v>
      </c>
    </row>
    <row r="26" spans="1:35" ht="18" customHeight="1">
      <c r="N26" s="44"/>
      <c r="O26" s="44"/>
      <c r="P26" s="44"/>
      <c r="Q26" s="44"/>
      <c r="AF26" s="238"/>
      <c r="AG26" s="232"/>
      <c r="AH26" s="45" t="s">
        <v>9</v>
      </c>
      <c r="AI26" s="50">
        <v>10</v>
      </c>
    </row>
    <row r="27" spans="1:35" ht="18" customHeight="1">
      <c r="N27" s="44"/>
      <c r="O27" s="44"/>
      <c r="P27" s="44"/>
      <c r="Q27" s="44"/>
      <c r="AF27" s="238"/>
      <c r="AG27" s="232"/>
      <c r="AH27" s="45" t="s">
        <v>10</v>
      </c>
      <c r="AI27" s="47">
        <v>10.7</v>
      </c>
    </row>
    <row r="28" spans="1:35" ht="18" customHeight="1">
      <c r="AF28" s="238"/>
      <c r="AG28" s="233"/>
      <c r="AH28" s="45" t="s">
        <v>11</v>
      </c>
      <c r="AI28" s="47">
        <v>9.3000000000000007</v>
      </c>
    </row>
    <row r="29" spans="1:35" ht="18" customHeight="1">
      <c r="AF29" s="238"/>
      <c r="AG29" s="48"/>
      <c r="AH29" s="45"/>
      <c r="AI29" s="47"/>
    </row>
    <row r="30" spans="1:35" ht="18" customHeight="1">
      <c r="AF30" s="238"/>
      <c r="AG30" s="48"/>
      <c r="AH30" s="45"/>
      <c r="AI30" s="47"/>
    </row>
    <row r="31" spans="1:35" ht="18" customHeight="1">
      <c r="AF31" s="238"/>
      <c r="AG31" s="48"/>
      <c r="AH31" s="45"/>
      <c r="AI31" s="47"/>
    </row>
    <row r="32" spans="1:35" ht="18" customHeight="1">
      <c r="AF32" s="238"/>
      <c r="AG32" s="48"/>
      <c r="AH32" s="45"/>
      <c r="AI32" s="47"/>
    </row>
    <row r="33" spans="2:35" ht="18" customHeight="1">
      <c r="AF33" s="238"/>
      <c r="AG33" s="48"/>
      <c r="AH33" s="45"/>
      <c r="AI33" s="47"/>
    </row>
    <row r="34" spans="2:35" ht="18" customHeight="1">
      <c r="B34" s="51"/>
      <c r="AF34" s="238"/>
      <c r="AG34" s="48"/>
      <c r="AH34" s="45"/>
      <c r="AI34" s="47"/>
    </row>
    <row r="35" spans="2:35" ht="66" customHeight="1">
      <c r="AF35" s="238"/>
      <c r="AG35" s="46">
        <v>2002</v>
      </c>
      <c r="AH35" s="45" t="s">
        <v>8</v>
      </c>
      <c r="AI35" s="47">
        <v>10.199999999999999</v>
      </c>
    </row>
    <row r="36" spans="2:35" ht="33" customHeight="1">
      <c r="AF36" s="238"/>
      <c r="AG36" s="49"/>
      <c r="AH36" s="45" t="s">
        <v>11</v>
      </c>
      <c r="AI36" s="47">
        <v>13.5</v>
      </c>
    </row>
    <row r="37" spans="2:35" ht="38.25" customHeight="1"/>
    <row r="38" spans="2:35" ht="38.25" customHeight="1"/>
    <row r="39" spans="2:35" ht="38.25" customHeight="1"/>
    <row r="40" spans="2:35" ht="23.25" customHeight="1"/>
    <row r="41" spans="2:35" ht="23.25" customHeight="1"/>
    <row r="43" spans="2:35" ht="8.25" customHeight="1"/>
    <row r="44" spans="2:35" hidden="1"/>
    <row r="45" spans="2:35" hidden="1"/>
    <row r="46" spans="2:35" hidden="1"/>
    <row r="47" spans="2:35" hidden="1"/>
    <row r="48" spans="2:35" hidden="1"/>
    <row r="56" spans="1:1">
      <c r="A56" s="52"/>
    </row>
  </sheetData>
  <autoFilter ref="B20:B36"/>
  <mergeCells count="18">
    <mergeCell ref="AG21:AG24"/>
    <mergeCell ref="AG25:AG28"/>
    <mergeCell ref="N11:P14"/>
    <mergeCell ref="H14:I14"/>
    <mergeCell ref="B15:E15"/>
    <mergeCell ref="N15:P17"/>
    <mergeCell ref="N19:P23"/>
    <mergeCell ref="AF21:AF36"/>
    <mergeCell ref="E4:I4"/>
    <mergeCell ref="A6:I6"/>
    <mergeCell ref="A7:I7"/>
    <mergeCell ref="B9:F9"/>
    <mergeCell ref="B10:B11"/>
    <mergeCell ref="C10:C11"/>
    <mergeCell ref="D10:D11"/>
    <mergeCell ref="E10:E11"/>
    <mergeCell ref="H10:I10"/>
    <mergeCell ref="F10:F11"/>
  </mergeCells>
  <conditionalFormatting sqref="I12:I13 H12:H14">
    <cfRule type="cellIs" dxfId="5" priority="4" stopIfTrue="1" operator="lessThan">
      <formula>0</formula>
    </cfRule>
  </conditionalFormatting>
  <printOptions horizontalCentered="1"/>
  <pageMargins left="0.59055118110236227" right="0.59055118110236227" top="0.59055118110236227" bottom="0.59055118110236227" header="0" footer="0"/>
  <pageSetup scale="8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showGridLines="0" view="pageBreakPreview" topLeftCell="A19" zoomScaleSheetLayoutView="100" workbookViewId="0">
      <selection activeCell="D46" sqref="D46"/>
    </sheetView>
  </sheetViews>
  <sheetFormatPr baseColWidth="10" defaultRowHeight="12.75"/>
  <cols>
    <col min="1" max="1" width="25.85546875" style="36" customWidth="1"/>
    <col min="2" max="6" width="10.140625" style="36" customWidth="1"/>
    <col min="7" max="7" width="3" style="36" customWidth="1"/>
    <col min="8" max="8" width="9.140625" style="36" customWidth="1"/>
    <col min="9" max="9" width="9.28515625" style="36" customWidth="1"/>
    <col min="10" max="10" width="4.5703125" style="36" customWidth="1"/>
    <col min="11" max="15" width="13" style="36" customWidth="1"/>
    <col min="16" max="16" width="10.28515625" style="36" customWidth="1"/>
    <col min="17" max="16384" width="11.42578125" style="36"/>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C4" s="2"/>
      <c r="D4" s="2"/>
      <c r="E4" s="222"/>
      <c r="F4" s="222"/>
      <c r="G4" s="222"/>
      <c r="H4" s="222"/>
      <c r="I4" s="222"/>
      <c r="J4" s="3"/>
      <c r="K4" s="3"/>
    </row>
    <row r="5" spans="1:16" s="1" customFormat="1" ht="15.75" customHeight="1">
      <c r="C5" s="2"/>
      <c r="D5" s="2"/>
      <c r="E5" s="2"/>
      <c r="F5" s="2"/>
      <c r="G5" s="2"/>
      <c r="H5" s="2"/>
      <c r="I5" s="2"/>
      <c r="J5" s="3"/>
      <c r="K5" s="3"/>
    </row>
    <row r="6" spans="1:16" s="1" customFormat="1" ht="15.75" customHeight="1">
      <c r="A6" s="6" t="s">
        <v>73</v>
      </c>
      <c r="C6" s="2"/>
      <c r="D6" s="2"/>
      <c r="E6" s="2"/>
      <c r="F6" s="2"/>
      <c r="G6" s="2"/>
      <c r="H6" s="2"/>
      <c r="I6" s="2"/>
      <c r="J6" s="3"/>
      <c r="K6" s="3"/>
    </row>
    <row r="7" spans="1:16" s="1" customFormat="1" ht="21.95" customHeight="1">
      <c r="A7" s="223" t="s">
        <v>20</v>
      </c>
      <c r="B7" s="223"/>
      <c r="C7" s="223"/>
      <c r="D7" s="223"/>
      <c r="E7" s="223"/>
      <c r="F7" s="223"/>
      <c r="G7" s="223"/>
      <c r="H7" s="223"/>
      <c r="I7" s="223"/>
      <c r="J7" s="7"/>
      <c r="K7" s="7"/>
      <c r="L7" s="8"/>
      <c r="M7" s="8"/>
      <c r="N7" s="8"/>
      <c r="O7" s="8"/>
      <c r="P7" s="8"/>
    </row>
    <row r="8" spans="1:16" s="1" customFormat="1" ht="21.75" customHeight="1">
      <c r="A8" s="224" t="s">
        <v>1</v>
      </c>
      <c r="B8" s="224"/>
      <c r="C8" s="224"/>
      <c r="D8" s="224"/>
      <c r="E8" s="224"/>
      <c r="F8" s="224"/>
      <c r="G8" s="224"/>
      <c r="H8" s="224"/>
      <c r="I8" s="224"/>
      <c r="J8" s="7"/>
      <c r="K8" s="7"/>
      <c r="L8" s="8"/>
      <c r="M8" s="8"/>
      <c r="N8" s="8"/>
      <c r="O8" s="8"/>
      <c r="P8" s="8"/>
    </row>
    <row r="9" spans="1:16" s="1" customFormat="1" ht="15.75" customHeight="1">
      <c r="H9" s="16"/>
      <c r="K9" s="3"/>
      <c r="O9" s="9"/>
      <c r="P9" s="9"/>
    </row>
    <row r="10" spans="1:16" s="13" customFormat="1" ht="15" customHeight="1">
      <c r="A10" s="10"/>
      <c r="B10" s="225" t="s">
        <v>42</v>
      </c>
      <c r="C10" s="226"/>
      <c r="D10" s="226"/>
      <c r="E10" s="226"/>
      <c r="F10" s="226"/>
      <c r="G10" s="11"/>
      <c r="H10" s="12"/>
      <c r="I10" s="12"/>
      <c r="K10" s="14"/>
      <c r="N10" s="9"/>
      <c r="O10" s="9"/>
      <c r="P10" s="9"/>
    </row>
    <row r="11" spans="1:16" s="13" customFormat="1" ht="15" customHeight="1">
      <c r="A11" s="10"/>
      <c r="B11" s="239">
        <v>2007</v>
      </c>
      <c r="C11" s="239">
        <v>2008</v>
      </c>
      <c r="D11" s="239">
        <v>2009</v>
      </c>
      <c r="E11" s="239">
        <v>2010</v>
      </c>
      <c r="F11" s="239">
        <v>2011</v>
      </c>
      <c r="G11" s="15"/>
      <c r="H11" s="229" t="s">
        <v>76</v>
      </c>
      <c r="I11" s="230"/>
      <c r="K11" s="14"/>
      <c r="N11" s="9"/>
      <c r="O11" s="9"/>
      <c r="P11" s="9"/>
    </row>
    <row r="12" spans="1:16" s="16" customFormat="1" ht="11.25" customHeight="1">
      <c r="A12" s="13"/>
      <c r="B12" s="240"/>
      <c r="C12" s="240"/>
      <c r="D12" s="240"/>
      <c r="E12" s="240"/>
      <c r="F12" s="240"/>
      <c r="G12" s="15"/>
      <c r="H12" s="17" t="s">
        <v>2</v>
      </c>
      <c r="I12" s="18" t="s">
        <v>3</v>
      </c>
      <c r="K12" s="57"/>
      <c r="N12" s="234"/>
      <c r="O12" s="234"/>
      <c r="P12" s="234"/>
    </row>
    <row r="13" spans="1:16" s="16" customFormat="1" ht="18.75" customHeight="1">
      <c r="A13" s="19" t="s">
        <v>21</v>
      </c>
      <c r="B13" s="20">
        <v>739388</v>
      </c>
      <c r="C13" s="20">
        <v>769961</v>
      </c>
      <c r="D13" s="20">
        <v>805455</v>
      </c>
      <c r="E13" s="20">
        <f>801583-757-6</f>
        <v>800820</v>
      </c>
      <c r="F13" s="20">
        <v>809367</v>
      </c>
      <c r="G13" s="21"/>
      <c r="H13" s="22">
        <f>F13-E13</f>
        <v>8547</v>
      </c>
      <c r="I13" s="23">
        <f>F13/E13-1</f>
        <v>1.0672810369371399E-2</v>
      </c>
      <c r="K13" s="58">
        <f>SUM(B13:E13)/5</f>
        <v>623124.80000000005</v>
      </c>
      <c r="N13" s="234"/>
      <c r="O13" s="234"/>
      <c r="P13" s="234"/>
    </row>
    <row r="14" spans="1:16" s="16" customFormat="1" ht="18.75" customHeight="1">
      <c r="A14" s="19" t="s">
        <v>22</v>
      </c>
      <c r="B14" s="20">
        <v>808113</v>
      </c>
      <c r="C14" s="20">
        <v>772288</v>
      </c>
      <c r="D14" s="20">
        <v>872668</v>
      </c>
      <c r="E14" s="20">
        <f>1031124-141186-642</f>
        <v>889296</v>
      </c>
      <c r="F14" s="20">
        <v>891084</v>
      </c>
      <c r="G14" s="21"/>
      <c r="H14" s="22">
        <f>F14-E14</f>
        <v>1788</v>
      </c>
      <c r="I14" s="23">
        <f>F14/E14-1</f>
        <v>2.0105791547471163E-3</v>
      </c>
      <c r="J14" s="25"/>
      <c r="K14" s="58">
        <f>SUM(B14:E14)/5</f>
        <v>668473</v>
      </c>
      <c r="N14" s="234"/>
      <c r="O14" s="234"/>
      <c r="P14" s="234"/>
    </row>
    <row r="15" spans="1:16" s="16" customFormat="1" ht="30.75" customHeight="1">
      <c r="A15" s="26" t="s">
        <v>23</v>
      </c>
      <c r="B15" s="27">
        <f>(B13/B14)*100</f>
        <v>91.495620043236528</v>
      </c>
      <c r="C15" s="27">
        <f>(C13/C14)*100</f>
        <v>99.698687536255903</v>
      </c>
      <c r="D15" s="28">
        <f>IF(D14=0,0,(D13/D14)*100)</f>
        <v>92.297987321638928</v>
      </c>
      <c r="E15" s="28">
        <f>IF(E14=0,0,(E13/E14)*100)</f>
        <v>90.05100663895935</v>
      </c>
      <c r="F15" s="28">
        <f>IF(F14=0,0,(F13/F14)*100)</f>
        <v>90.829484089042111</v>
      </c>
      <c r="G15" s="29"/>
      <c r="H15" s="235">
        <f>F15-E15</f>
        <v>0.77847745008276092</v>
      </c>
      <c r="I15" s="236"/>
      <c r="J15" s="30"/>
      <c r="K15" s="25">
        <f>SUM(B15:F15)/5</f>
        <v>92.874557125826556</v>
      </c>
      <c r="L15" s="30"/>
      <c r="N15" s="234"/>
      <c r="O15" s="234"/>
      <c r="P15" s="234"/>
    </row>
    <row r="16" spans="1:16" ht="18" customHeight="1">
      <c r="A16" s="40"/>
      <c r="B16" s="41"/>
      <c r="C16" s="41"/>
      <c r="D16" s="41"/>
      <c r="E16" s="41"/>
      <c r="F16" s="41"/>
      <c r="G16" s="41"/>
      <c r="H16" s="43"/>
      <c r="I16" s="43"/>
      <c r="N16" s="234"/>
      <c r="O16" s="234"/>
      <c r="P16" s="234"/>
    </row>
    <row r="17" spans="5:35" ht="18" customHeight="1"/>
    <row r="18" spans="5:35" ht="18" customHeight="1">
      <c r="N18" s="234"/>
      <c r="O18" s="234"/>
      <c r="P18" s="234"/>
    </row>
    <row r="19" spans="5:35" ht="18" customHeight="1">
      <c r="N19" s="234"/>
      <c r="O19" s="234"/>
      <c r="P19" s="234"/>
    </row>
    <row r="20" spans="5:35" ht="18" customHeight="1">
      <c r="E20" s="44"/>
      <c r="F20" s="44"/>
      <c r="G20" s="44"/>
      <c r="H20" s="44"/>
      <c r="I20" s="44"/>
      <c r="J20" s="44"/>
      <c r="K20" s="44"/>
      <c r="L20" s="44"/>
      <c r="M20" s="44"/>
      <c r="N20" s="234"/>
      <c r="O20" s="234"/>
      <c r="P20" s="234"/>
      <c r="AF20" s="238" t="s">
        <v>7</v>
      </c>
      <c r="AG20" s="231">
        <v>2000</v>
      </c>
      <c r="AH20" s="45" t="s">
        <v>8</v>
      </c>
      <c r="AI20" s="47">
        <v>10.4</v>
      </c>
    </row>
    <row r="21" spans="5:35" ht="18" customHeight="1">
      <c r="E21" s="44"/>
      <c r="F21" s="44"/>
      <c r="G21" s="44"/>
      <c r="H21" s="44"/>
      <c r="I21" s="44"/>
      <c r="J21" s="44"/>
      <c r="K21" s="44"/>
      <c r="L21" s="44"/>
      <c r="M21" s="44"/>
      <c r="N21" s="234"/>
      <c r="O21" s="234"/>
      <c r="P21" s="234"/>
      <c r="Q21" s="44"/>
      <c r="AF21" s="238"/>
      <c r="AG21" s="232"/>
      <c r="AH21" s="45" t="s">
        <v>9</v>
      </c>
      <c r="AI21" s="47">
        <v>9.8000000000000007</v>
      </c>
    </row>
    <row r="22" spans="5:35" ht="18" customHeight="1">
      <c r="E22" s="44"/>
      <c r="F22" s="144"/>
      <c r="G22" s="44"/>
      <c r="H22" s="44"/>
      <c r="I22" s="44"/>
      <c r="J22" s="44"/>
      <c r="K22" s="44"/>
      <c r="L22" s="44"/>
      <c r="M22" s="44"/>
      <c r="N22" s="234"/>
      <c r="O22" s="234"/>
      <c r="P22" s="234"/>
      <c r="Q22" s="44"/>
      <c r="AF22" s="238"/>
      <c r="AG22" s="232"/>
      <c r="AH22" s="45" t="s">
        <v>10</v>
      </c>
      <c r="AI22" s="47">
        <v>8.6999999999999993</v>
      </c>
    </row>
    <row r="23" spans="5:35" ht="18" customHeight="1">
      <c r="E23" s="44"/>
      <c r="F23" s="44"/>
      <c r="G23" s="44"/>
      <c r="H23" s="44"/>
      <c r="I23" s="44"/>
      <c r="J23" s="44"/>
      <c r="K23" s="44"/>
      <c r="L23" s="44"/>
      <c r="M23" s="44"/>
      <c r="N23" s="44"/>
      <c r="O23" s="44"/>
      <c r="P23" s="44"/>
      <c r="Q23" s="44"/>
      <c r="AF23" s="238"/>
      <c r="AG23" s="233"/>
      <c r="AH23" s="45" t="s">
        <v>11</v>
      </c>
      <c r="AI23" s="50">
        <v>9.15</v>
      </c>
    </row>
    <row r="24" spans="5:35" ht="18" customHeight="1">
      <c r="E24" s="44"/>
      <c r="F24" s="44"/>
      <c r="G24" s="44"/>
      <c r="H24" s="44"/>
      <c r="I24" s="44"/>
      <c r="J24" s="44"/>
      <c r="K24" s="44"/>
      <c r="L24" s="44"/>
      <c r="M24" s="44"/>
      <c r="N24" s="44"/>
      <c r="O24" s="44"/>
      <c r="P24" s="44"/>
      <c r="Q24" s="44"/>
      <c r="AF24" s="238"/>
      <c r="AG24" s="231">
        <v>2001</v>
      </c>
      <c r="AH24" s="45" t="s">
        <v>8</v>
      </c>
      <c r="AI24" s="47">
        <v>10.4</v>
      </c>
    </row>
    <row r="25" spans="5:35" ht="18" customHeight="1">
      <c r="N25" s="44"/>
      <c r="O25" s="44"/>
      <c r="P25" s="44"/>
      <c r="Q25" s="44"/>
      <c r="AF25" s="238"/>
      <c r="AG25" s="232"/>
      <c r="AH25" s="45" t="s">
        <v>9</v>
      </c>
      <c r="AI25" s="50">
        <v>10</v>
      </c>
    </row>
    <row r="26" spans="5:35" ht="18" customHeight="1">
      <c r="N26" s="44"/>
      <c r="O26" s="44"/>
      <c r="P26" s="44"/>
      <c r="Q26" s="44"/>
      <c r="AF26" s="238"/>
      <c r="AG26" s="232"/>
      <c r="AH26" s="45" t="s">
        <v>10</v>
      </c>
      <c r="AI26" s="47">
        <v>10.7</v>
      </c>
    </row>
    <row r="27" spans="5:35" ht="18" customHeight="1">
      <c r="AF27" s="238"/>
      <c r="AG27" s="233"/>
      <c r="AH27" s="45" t="s">
        <v>11</v>
      </c>
      <c r="AI27" s="47">
        <v>9.3000000000000007</v>
      </c>
    </row>
    <row r="28" spans="5:35" ht="33" customHeight="1">
      <c r="AF28" s="238"/>
      <c r="AG28" s="46">
        <v>2002</v>
      </c>
      <c r="AH28" s="45" t="s">
        <v>8</v>
      </c>
      <c r="AI28" s="47">
        <v>10.199999999999999</v>
      </c>
    </row>
    <row r="29" spans="5:35" ht="33" customHeight="1">
      <c r="AF29" s="238"/>
      <c r="AG29" s="49"/>
      <c r="AH29" s="45" t="s">
        <v>11</v>
      </c>
      <c r="AI29" s="47">
        <v>13.5</v>
      </c>
    </row>
    <row r="30" spans="5:35" ht="38.25" customHeight="1"/>
    <row r="31" spans="5:35" ht="38.25" customHeight="1"/>
    <row r="32" spans="5:35" ht="38.25" customHeight="1"/>
    <row r="33" spans="2:12" ht="38.25" customHeight="1"/>
    <row r="34" spans="2:12" ht="38.25" customHeight="1">
      <c r="B34" s="51"/>
    </row>
    <row r="35" spans="2:12" ht="81.75" customHeight="1"/>
    <row r="37" spans="2:12" ht="8.25" customHeight="1"/>
    <row r="38" spans="2:12" hidden="1"/>
    <row r="39" spans="2:12" hidden="1"/>
    <row r="40" spans="2:12" hidden="1"/>
    <row r="41" spans="2:12" hidden="1">
      <c r="H41" s="225" t="s">
        <v>41</v>
      </c>
      <c r="I41" s="226"/>
      <c r="J41" s="226"/>
      <c r="K41" s="226"/>
      <c r="L41" s="226"/>
    </row>
    <row r="42" spans="2:12" hidden="1"/>
    <row r="50" spans="1:1">
      <c r="A50" s="52"/>
    </row>
  </sheetData>
  <autoFilter ref="B19:B29"/>
  <mergeCells count="18">
    <mergeCell ref="AG20:AG23"/>
    <mergeCell ref="AG24:AG27"/>
    <mergeCell ref="H11:I11"/>
    <mergeCell ref="N12:P15"/>
    <mergeCell ref="H15:I15"/>
    <mergeCell ref="N16:P16"/>
    <mergeCell ref="N18:P22"/>
    <mergeCell ref="AF20:AF29"/>
    <mergeCell ref="H41:L41"/>
    <mergeCell ref="E4:I4"/>
    <mergeCell ref="A7:I7"/>
    <mergeCell ref="A8:I8"/>
    <mergeCell ref="B10:F10"/>
    <mergeCell ref="B11:B12"/>
    <mergeCell ref="C11:C12"/>
    <mergeCell ref="D11:D12"/>
    <mergeCell ref="E11:E12"/>
    <mergeCell ref="F11:F12"/>
  </mergeCells>
  <conditionalFormatting sqref="H13:H15 I13:I14">
    <cfRule type="cellIs" dxfId="4" priority="4" stopIfTrue="1" operator="lessThan">
      <formula>0</formula>
    </cfRule>
  </conditionalFormatting>
  <printOptions horizontalCentered="1"/>
  <pageMargins left="0.59055118110236227" right="0.59055118110236227" top="0.59055118110236227" bottom="0.59055118110236227" header="0" footer="0"/>
  <pageSetup scale="8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showGridLines="0" view="pageBreakPreview" topLeftCell="A7" zoomScale="89" zoomScaleSheetLayoutView="89" workbookViewId="0">
      <selection activeCell="D46" sqref="D46"/>
    </sheetView>
  </sheetViews>
  <sheetFormatPr baseColWidth="10" defaultRowHeight="12.75"/>
  <cols>
    <col min="1" max="1" width="25.85546875" style="36" customWidth="1"/>
    <col min="2" max="6" width="10.140625" style="36" customWidth="1"/>
    <col min="7" max="7" width="1.5703125" style="36" customWidth="1"/>
    <col min="8" max="8" width="9.140625" style="36" customWidth="1"/>
    <col min="9" max="9" width="8.7109375" style="36" customWidth="1"/>
    <col min="10" max="15" width="13" style="36" customWidth="1"/>
    <col min="16" max="16" width="10.28515625" style="36" customWidth="1"/>
    <col min="17" max="16384" width="11.42578125" style="36"/>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C4" s="2"/>
      <c r="D4" s="2"/>
      <c r="E4" s="222"/>
      <c r="F4" s="222"/>
      <c r="G4" s="222"/>
      <c r="H4" s="222"/>
      <c r="I4" s="222"/>
      <c r="J4" s="3"/>
      <c r="K4" s="3"/>
    </row>
    <row r="5" spans="1:16" s="1" customFormat="1" ht="15.75" customHeight="1">
      <c r="C5" s="2"/>
      <c r="D5" s="2"/>
      <c r="E5" s="2"/>
      <c r="F5" s="2"/>
      <c r="G5" s="2"/>
      <c r="H5" s="2"/>
      <c r="I5" s="2"/>
      <c r="J5" s="3"/>
      <c r="K5" s="3"/>
    </row>
    <row r="6" spans="1:16" s="1" customFormat="1" ht="15.75" customHeight="1">
      <c r="A6" s="6" t="s">
        <v>72</v>
      </c>
      <c r="C6" s="2"/>
      <c r="D6" s="2"/>
      <c r="E6" s="2"/>
      <c r="F6" s="2"/>
      <c r="G6" s="2"/>
      <c r="H6" s="2"/>
      <c r="I6" s="2"/>
      <c r="J6" s="3"/>
      <c r="K6" s="3"/>
    </row>
    <row r="7" spans="1:16" s="1" customFormat="1" ht="21.95" customHeight="1">
      <c r="A7" s="223" t="s">
        <v>24</v>
      </c>
      <c r="B7" s="223"/>
      <c r="C7" s="223"/>
      <c r="D7" s="223"/>
      <c r="E7" s="223"/>
      <c r="F7" s="223"/>
      <c r="G7" s="223"/>
      <c r="H7" s="223"/>
      <c r="I7" s="223"/>
      <c r="J7" s="7"/>
      <c r="K7" s="7"/>
      <c r="L7" s="8"/>
      <c r="M7" s="8"/>
      <c r="N7" s="8"/>
      <c r="O7" s="8"/>
      <c r="P7" s="8"/>
    </row>
    <row r="8" spans="1:16" s="1" customFormat="1" ht="21.75" customHeight="1">
      <c r="A8" s="224" t="s">
        <v>1</v>
      </c>
      <c r="B8" s="224"/>
      <c r="C8" s="224"/>
      <c r="D8" s="224"/>
      <c r="E8" s="224"/>
      <c r="F8" s="224"/>
      <c r="G8" s="224"/>
      <c r="H8" s="224"/>
      <c r="I8" s="224"/>
      <c r="J8" s="7"/>
      <c r="K8" s="7"/>
      <c r="L8" s="8"/>
      <c r="M8" s="8"/>
      <c r="N8" s="8"/>
      <c r="O8" s="8"/>
      <c r="P8" s="8"/>
    </row>
    <row r="9" spans="1:16" s="1" customFormat="1" ht="15.75" customHeight="1">
      <c r="K9" s="3"/>
      <c r="O9" s="9"/>
      <c r="P9" s="9"/>
    </row>
    <row r="10" spans="1:16" s="13" customFormat="1" ht="15" customHeight="1">
      <c r="A10" s="10"/>
      <c r="B10" s="225" t="s">
        <v>42</v>
      </c>
      <c r="C10" s="226"/>
      <c r="D10" s="226"/>
      <c r="E10" s="226"/>
      <c r="F10" s="226"/>
      <c r="G10" s="11"/>
      <c r="H10" s="12"/>
      <c r="I10" s="12"/>
      <c r="K10" s="14"/>
      <c r="N10" s="9"/>
      <c r="O10" s="9"/>
      <c r="P10" s="9"/>
    </row>
    <row r="11" spans="1:16" s="13" customFormat="1" ht="15" customHeight="1">
      <c r="A11" s="10"/>
      <c r="B11" s="239">
        <v>2007</v>
      </c>
      <c r="C11" s="239">
        <v>2008</v>
      </c>
      <c r="D11" s="239">
        <v>2009</v>
      </c>
      <c r="E11" s="239">
        <v>2010</v>
      </c>
      <c r="F11" s="239">
        <v>2011</v>
      </c>
      <c r="G11" s="15"/>
      <c r="H11" s="229" t="s">
        <v>76</v>
      </c>
      <c r="I11" s="230"/>
      <c r="K11" s="14"/>
      <c r="N11" s="9"/>
      <c r="O11" s="9"/>
      <c r="P11" s="9"/>
    </row>
    <row r="12" spans="1:16" s="16" customFormat="1" ht="11.25" customHeight="1">
      <c r="A12" s="13"/>
      <c r="B12" s="240"/>
      <c r="C12" s="240"/>
      <c r="D12" s="240"/>
      <c r="E12" s="240"/>
      <c r="F12" s="240"/>
      <c r="G12" s="15"/>
      <c r="H12" s="17" t="s">
        <v>2</v>
      </c>
      <c r="I12" s="18" t="s">
        <v>3</v>
      </c>
      <c r="N12" s="234"/>
      <c r="O12" s="234"/>
      <c r="P12" s="234"/>
    </row>
    <row r="13" spans="1:16" s="16" customFormat="1" ht="18.75" customHeight="1">
      <c r="A13" s="19" t="s">
        <v>25</v>
      </c>
      <c r="B13" s="20">
        <v>16034</v>
      </c>
      <c r="C13" s="20">
        <v>34913</v>
      </c>
      <c r="D13" s="20">
        <v>13121</v>
      </c>
      <c r="E13" s="20">
        <f>757+6</f>
        <v>763</v>
      </c>
      <c r="F13" s="20">
        <v>3263</v>
      </c>
      <c r="G13" s="21"/>
      <c r="H13" s="22">
        <f>F13-E13</f>
        <v>2500</v>
      </c>
      <c r="I13" s="23">
        <f>F13/E13-1</f>
        <v>3.2765399737876804</v>
      </c>
      <c r="K13" s="53"/>
      <c r="N13" s="234"/>
      <c r="O13" s="234"/>
      <c r="P13" s="234"/>
    </row>
    <row r="14" spans="1:16" s="16" customFormat="1" ht="18.75" customHeight="1">
      <c r="A14" s="19" t="s">
        <v>26</v>
      </c>
      <c r="B14" s="20">
        <v>61962</v>
      </c>
      <c r="C14" s="20">
        <v>97082</v>
      </c>
      <c r="D14" s="20">
        <v>68514</v>
      </c>
      <c r="E14" s="20">
        <f>141186+642</f>
        <v>141828</v>
      </c>
      <c r="F14" s="20">
        <v>9529</v>
      </c>
      <c r="G14" s="21"/>
      <c r="H14" s="22">
        <f>F14-E14</f>
        <v>-132299</v>
      </c>
      <c r="I14" s="23">
        <f>F14/E14-1</f>
        <v>-0.93281298474208196</v>
      </c>
      <c r="J14" s="59"/>
      <c r="K14" s="60"/>
      <c r="N14" s="234"/>
      <c r="O14" s="234"/>
      <c r="P14" s="234"/>
    </row>
    <row r="15" spans="1:16" s="16" customFormat="1" ht="30.75" customHeight="1">
      <c r="A15" s="26" t="s">
        <v>27</v>
      </c>
      <c r="B15" s="27">
        <f>IF(B14=0,0,(B13/B14))*100</f>
        <v>25.877150511603887</v>
      </c>
      <c r="C15" s="27">
        <f>IF(C14=0,0,(C13/C14))*100</f>
        <v>35.962382315980307</v>
      </c>
      <c r="D15" s="27">
        <f>IF(D14=0,0,(D13/D14))*100</f>
        <v>19.150830487199695</v>
      </c>
      <c r="E15" s="27">
        <f>IF(E14=0,0,(E13/E14))*100</f>
        <v>0.53797557604986324</v>
      </c>
      <c r="F15" s="27">
        <f>IF(F14=0,0,(F13/F14))*100</f>
        <v>34.242837653478851</v>
      </c>
      <c r="G15" s="29"/>
      <c r="H15" s="235">
        <f>F15-E15</f>
        <v>33.704862077428984</v>
      </c>
      <c r="I15" s="236"/>
      <c r="J15" s="30"/>
      <c r="K15" s="30">
        <f>SUM(B15:F15)/5</f>
        <v>23.154235308862518</v>
      </c>
      <c r="L15" s="30"/>
      <c r="N15" s="234"/>
      <c r="O15" s="234"/>
      <c r="P15" s="234"/>
    </row>
    <row r="16" spans="1:16" ht="36" customHeight="1">
      <c r="A16" s="55"/>
      <c r="B16" s="237"/>
      <c r="C16" s="237"/>
      <c r="D16" s="237"/>
      <c r="E16" s="237"/>
      <c r="F16" s="32"/>
      <c r="G16" s="32"/>
      <c r="H16" s="33"/>
      <c r="I16" s="33"/>
      <c r="J16" s="34"/>
      <c r="N16" s="234"/>
      <c r="O16" s="234"/>
      <c r="P16" s="234"/>
    </row>
    <row r="17" spans="1:35" ht="18" customHeight="1">
      <c r="A17" s="37"/>
      <c r="B17" s="38"/>
      <c r="C17" s="38"/>
      <c r="D17" s="38"/>
      <c r="E17" s="38"/>
      <c r="F17" s="38"/>
      <c r="G17" s="38"/>
      <c r="H17" s="33"/>
      <c r="I17" s="33"/>
      <c r="J17" s="39"/>
      <c r="N17" s="234"/>
      <c r="O17" s="234"/>
      <c r="P17" s="234"/>
    </row>
    <row r="18" spans="1:35" ht="18" customHeight="1">
      <c r="A18" s="40"/>
      <c r="B18" s="41"/>
      <c r="C18" s="42"/>
      <c r="D18" s="42"/>
      <c r="E18" s="41"/>
      <c r="F18" s="41"/>
      <c r="G18" s="41"/>
      <c r="H18" s="43"/>
      <c r="I18" s="43"/>
      <c r="N18" s="234"/>
      <c r="O18" s="234"/>
      <c r="P18" s="234"/>
    </row>
    <row r="19" spans="1:35" ht="18" customHeight="1"/>
    <row r="20" spans="1:35" ht="18" customHeight="1">
      <c r="N20" s="234"/>
      <c r="O20" s="234"/>
      <c r="P20" s="234"/>
    </row>
    <row r="21" spans="1:35" ht="18" customHeight="1">
      <c r="N21" s="234"/>
      <c r="O21" s="234"/>
      <c r="P21" s="234"/>
    </row>
    <row r="22" spans="1:35" ht="18" customHeight="1">
      <c r="E22" s="44"/>
      <c r="F22" s="144"/>
      <c r="G22" s="44"/>
      <c r="H22" s="44"/>
      <c r="I22" s="44"/>
      <c r="J22" s="44"/>
      <c r="K22" s="44"/>
      <c r="L22" s="44"/>
      <c r="M22" s="44"/>
      <c r="N22" s="234"/>
      <c r="O22" s="234"/>
      <c r="P22" s="234"/>
      <c r="AF22" s="238" t="s">
        <v>7</v>
      </c>
      <c r="AG22" s="231">
        <v>2000</v>
      </c>
      <c r="AH22" s="45" t="s">
        <v>8</v>
      </c>
      <c r="AI22" s="47">
        <v>10.4</v>
      </c>
    </row>
    <row r="23" spans="1:35" ht="18" customHeight="1">
      <c r="E23" s="44"/>
      <c r="F23" s="44"/>
      <c r="G23" s="44"/>
      <c r="H23" s="44"/>
      <c r="I23" s="44"/>
      <c r="J23" s="44"/>
      <c r="K23" s="44"/>
      <c r="L23" s="44"/>
      <c r="M23" s="44"/>
      <c r="N23" s="234"/>
      <c r="O23" s="234"/>
      <c r="P23" s="234"/>
      <c r="Q23" s="44"/>
      <c r="AF23" s="238"/>
      <c r="AG23" s="232"/>
      <c r="AH23" s="45" t="s">
        <v>9</v>
      </c>
      <c r="AI23" s="47">
        <v>9.8000000000000007</v>
      </c>
    </row>
    <row r="24" spans="1:35" ht="18" customHeight="1">
      <c r="E24" s="44"/>
      <c r="F24" s="44"/>
      <c r="G24" s="44"/>
      <c r="H24" s="44"/>
      <c r="I24" s="44"/>
      <c r="J24" s="44"/>
      <c r="K24" s="44"/>
      <c r="L24" s="44"/>
      <c r="M24" s="44"/>
      <c r="N24" s="234"/>
      <c r="O24" s="234"/>
      <c r="P24" s="234"/>
      <c r="Q24" s="44"/>
      <c r="AF24" s="238"/>
      <c r="AG24" s="232"/>
      <c r="AH24" s="45" t="s">
        <v>10</v>
      </c>
      <c r="AI24" s="47">
        <v>8.6999999999999993</v>
      </c>
    </row>
    <row r="25" spans="1:35" ht="18" customHeight="1">
      <c r="E25" s="44"/>
      <c r="F25" s="44"/>
      <c r="G25" s="44"/>
      <c r="H25" s="44"/>
      <c r="I25" s="44"/>
      <c r="J25" s="44"/>
      <c r="K25" s="44"/>
      <c r="L25" s="44"/>
      <c r="M25" s="44"/>
      <c r="N25" s="44"/>
      <c r="O25" s="44"/>
      <c r="P25" s="44"/>
      <c r="Q25" s="44"/>
      <c r="AF25" s="238"/>
      <c r="AG25" s="233"/>
      <c r="AH25" s="45" t="s">
        <v>11</v>
      </c>
      <c r="AI25" s="50">
        <v>9.15</v>
      </c>
    </row>
    <row r="26" spans="1:35" ht="18" customHeight="1">
      <c r="E26" s="44"/>
      <c r="F26" s="44"/>
      <c r="G26" s="44"/>
      <c r="H26" s="44"/>
      <c r="I26" s="44"/>
      <c r="J26" s="44"/>
      <c r="K26" s="44"/>
      <c r="L26" s="44"/>
      <c r="M26" s="44"/>
      <c r="N26" s="44"/>
      <c r="O26" s="44"/>
      <c r="P26" s="44"/>
      <c r="Q26" s="44"/>
      <c r="AF26" s="238"/>
      <c r="AG26" s="231">
        <v>2001</v>
      </c>
      <c r="AH26" s="45" t="s">
        <v>8</v>
      </c>
      <c r="AI26" s="47">
        <v>10.4</v>
      </c>
    </row>
    <row r="27" spans="1:35" ht="18" customHeight="1">
      <c r="N27" s="44"/>
      <c r="O27" s="44"/>
      <c r="P27" s="44"/>
      <c r="Q27" s="44"/>
      <c r="AF27" s="238"/>
      <c r="AG27" s="232"/>
      <c r="AH27" s="45" t="s">
        <v>9</v>
      </c>
      <c r="AI27" s="50">
        <v>10</v>
      </c>
    </row>
    <row r="28" spans="1:35" ht="18" customHeight="1">
      <c r="N28" s="44"/>
      <c r="O28" s="44"/>
      <c r="P28" s="44"/>
      <c r="Q28" s="44"/>
      <c r="AF28" s="238"/>
      <c r="AG28" s="232"/>
      <c r="AH28" s="45" t="s">
        <v>10</v>
      </c>
      <c r="AI28" s="47">
        <v>10.7</v>
      </c>
    </row>
    <row r="29" spans="1:35" ht="18" customHeight="1">
      <c r="AF29" s="238"/>
      <c r="AG29" s="233"/>
      <c r="AH29" s="45" t="s">
        <v>11</v>
      </c>
      <c r="AI29" s="47">
        <v>9.3000000000000007</v>
      </c>
    </row>
    <row r="30" spans="1:35" ht="33" customHeight="1">
      <c r="AF30" s="238"/>
      <c r="AG30" s="46">
        <v>2002</v>
      </c>
      <c r="AH30" s="45" t="s">
        <v>8</v>
      </c>
      <c r="AI30" s="47">
        <v>10.199999999999999</v>
      </c>
    </row>
    <row r="31" spans="1:35" ht="33" customHeight="1">
      <c r="AF31" s="238"/>
      <c r="AG31" s="49"/>
      <c r="AH31" s="45" t="s">
        <v>11</v>
      </c>
      <c r="AI31" s="47">
        <v>13.5</v>
      </c>
    </row>
    <row r="32" spans="1:35" ht="38.25" customHeight="1"/>
    <row r="33" spans="2:2" ht="38.25" customHeight="1"/>
    <row r="34" spans="2:2" ht="38.25" customHeight="1">
      <c r="B34" s="51"/>
    </row>
    <row r="35" spans="2:2" ht="32.25" customHeight="1"/>
    <row r="36" spans="2:2" ht="23.25" customHeight="1"/>
    <row r="37" spans="2:2" ht="23.25" customHeight="1"/>
    <row r="39" spans="2:2" ht="8.25" customHeight="1"/>
    <row r="40" spans="2:2" hidden="1"/>
    <row r="41" spans="2:2" hidden="1"/>
    <row r="42" spans="2:2" hidden="1"/>
    <row r="43" spans="2:2" hidden="1"/>
    <row r="44" spans="2:2" hidden="1"/>
    <row r="52" spans="1:1">
      <c r="A52" s="52"/>
    </row>
  </sheetData>
  <autoFilter ref="B21:B31"/>
  <mergeCells count="18">
    <mergeCell ref="AG22:AG25"/>
    <mergeCell ref="AG26:AG29"/>
    <mergeCell ref="N12:P15"/>
    <mergeCell ref="H15:I15"/>
    <mergeCell ref="B16:E16"/>
    <mergeCell ref="N16:P18"/>
    <mergeCell ref="N20:P24"/>
    <mergeCell ref="AF22:AF31"/>
    <mergeCell ref="E4:I4"/>
    <mergeCell ref="A7:I7"/>
    <mergeCell ref="A8:I8"/>
    <mergeCell ref="B10:F10"/>
    <mergeCell ref="B11:B12"/>
    <mergeCell ref="C11:C12"/>
    <mergeCell ref="D11:D12"/>
    <mergeCell ref="E11:E12"/>
    <mergeCell ref="H11:I11"/>
    <mergeCell ref="F11:F12"/>
  </mergeCells>
  <conditionalFormatting sqref="H13:H15 I13:I14">
    <cfRule type="cellIs" dxfId="3" priority="4" stopIfTrue="1" operator="lessThan">
      <formula>0</formula>
    </cfRule>
  </conditionalFormatting>
  <printOptions horizontalCentered="1"/>
  <pageMargins left="0.78740157480314965" right="0.78740157480314965" top="0.39370078740157483" bottom="0.39370078740157483" header="0" footer="0"/>
  <pageSetup scale="8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showGridLines="0" view="pageBreakPreview" topLeftCell="A7" zoomScaleSheetLayoutView="100" workbookViewId="0">
      <selection activeCell="D46" sqref="D46"/>
    </sheetView>
  </sheetViews>
  <sheetFormatPr baseColWidth="10" defaultRowHeight="12.75"/>
  <cols>
    <col min="1" max="1" width="25.85546875" style="36" customWidth="1"/>
    <col min="2" max="6" width="10.140625" style="36" customWidth="1"/>
    <col min="7" max="7" width="1.5703125" style="36" customWidth="1"/>
    <col min="8" max="9" width="9.140625" style="36" customWidth="1"/>
    <col min="10" max="15" width="13" style="36" customWidth="1"/>
    <col min="16" max="16" width="10.28515625" style="36" customWidth="1"/>
    <col min="17" max="16384" width="11.42578125" style="36"/>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C4" s="2"/>
      <c r="D4" s="2"/>
      <c r="E4" s="222"/>
      <c r="F4" s="222"/>
      <c r="G4" s="222"/>
      <c r="H4" s="222"/>
      <c r="I4" s="222"/>
      <c r="J4" s="3"/>
      <c r="K4" s="3"/>
    </row>
    <row r="5" spans="1:16" s="1" customFormat="1" ht="15.75" customHeight="1">
      <c r="C5" s="2"/>
      <c r="D5" s="2"/>
      <c r="E5" s="2"/>
      <c r="F5" s="2"/>
      <c r="G5" s="2"/>
      <c r="H5" s="2"/>
      <c r="I5" s="2"/>
      <c r="J5" s="3"/>
      <c r="K5" s="3"/>
    </row>
    <row r="6" spans="1:16" s="1" customFormat="1" ht="15.75" customHeight="1">
      <c r="A6" s="6" t="s">
        <v>72</v>
      </c>
      <c r="C6" s="2"/>
      <c r="D6" s="2"/>
      <c r="E6" s="2"/>
      <c r="F6" s="2"/>
      <c r="G6" s="2"/>
      <c r="H6" s="2"/>
      <c r="I6" s="2"/>
      <c r="J6" s="3"/>
      <c r="K6" s="3"/>
    </row>
    <row r="7" spans="1:16" s="1" customFormat="1" ht="21.95" customHeight="1">
      <c r="A7" s="223" t="s">
        <v>28</v>
      </c>
      <c r="B7" s="223"/>
      <c r="C7" s="223"/>
      <c r="D7" s="223"/>
      <c r="E7" s="223"/>
      <c r="F7" s="223"/>
      <c r="G7" s="223"/>
      <c r="H7" s="223"/>
      <c r="I7" s="223"/>
      <c r="J7" s="7"/>
      <c r="K7" s="7"/>
      <c r="L7" s="8"/>
      <c r="M7" s="8"/>
      <c r="N7" s="8"/>
      <c r="O7" s="8"/>
      <c r="P7" s="8"/>
    </row>
    <row r="8" spans="1:16" s="1" customFormat="1" ht="21.75" customHeight="1">
      <c r="A8" s="224" t="s">
        <v>1</v>
      </c>
      <c r="B8" s="224"/>
      <c r="C8" s="224"/>
      <c r="D8" s="224"/>
      <c r="E8" s="224"/>
      <c r="F8" s="224"/>
      <c r="G8" s="224"/>
      <c r="H8" s="224"/>
      <c r="I8" s="224"/>
      <c r="J8" s="7"/>
      <c r="K8" s="7"/>
      <c r="L8" s="8"/>
      <c r="M8" s="8"/>
      <c r="N8" s="8"/>
      <c r="O8" s="8"/>
      <c r="P8" s="8"/>
    </row>
    <row r="9" spans="1:16" s="1" customFormat="1" ht="15.75" customHeight="1">
      <c r="K9" s="3"/>
      <c r="O9" s="9"/>
      <c r="P9" s="9"/>
    </row>
    <row r="10" spans="1:16" s="13" customFormat="1" ht="15" customHeight="1">
      <c r="A10" s="10"/>
      <c r="B10" s="225" t="s">
        <v>42</v>
      </c>
      <c r="C10" s="226"/>
      <c r="D10" s="226"/>
      <c r="E10" s="226"/>
      <c r="F10" s="226"/>
      <c r="G10" s="11"/>
      <c r="H10" s="12"/>
      <c r="I10" s="12"/>
      <c r="K10" s="14"/>
      <c r="N10" s="9"/>
      <c r="O10" s="9"/>
      <c r="P10" s="9"/>
    </row>
    <row r="11" spans="1:16" s="13" customFormat="1" ht="15" customHeight="1">
      <c r="A11" s="10"/>
      <c r="B11" s="239">
        <v>2007</v>
      </c>
      <c r="C11" s="239">
        <v>2008</v>
      </c>
      <c r="D11" s="239">
        <v>2009</v>
      </c>
      <c r="E11" s="239">
        <v>2010</v>
      </c>
      <c r="F11" s="239">
        <v>2011</v>
      </c>
      <c r="G11" s="15"/>
      <c r="H11" s="229" t="s">
        <v>76</v>
      </c>
      <c r="I11" s="230"/>
      <c r="K11" s="14"/>
      <c r="N11" s="9"/>
      <c r="O11" s="9"/>
      <c r="P11" s="9"/>
    </row>
    <row r="12" spans="1:16" s="16" customFormat="1" ht="11.25" customHeight="1">
      <c r="A12" s="13"/>
      <c r="B12" s="240"/>
      <c r="C12" s="240"/>
      <c r="D12" s="240"/>
      <c r="E12" s="240"/>
      <c r="F12" s="240"/>
      <c r="G12" s="15"/>
      <c r="H12" s="17" t="s">
        <v>2</v>
      </c>
      <c r="I12" s="18" t="s">
        <v>3</v>
      </c>
      <c r="N12" s="234"/>
      <c r="O12" s="234"/>
      <c r="P12" s="234"/>
    </row>
    <row r="13" spans="1:16" s="16" customFormat="1" ht="18.75" customHeight="1">
      <c r="A13" s="19" t="s">
        <v>29</v>
      </c>
      <c r="B13" s="20">
        <v>65076</v>
      </c>
      <c r="C13" s="20">
        <v>98456</v>
      </c>
      <c r="D13" s="20">
        <v>83337</v>
      </c>
      <c r="E13" s="20">
        <v>82131</v>
      </c>
      <c r="F13" s="20">
        <v>59802</v>
      </c>
      <c r="G13" s="21"/>
      <c r="H13" s="22">
        <f>F13-E13</f>
        <v>-22329</v>
      </c>
      <c r="I13" s="23">
        <f>F13/E13-1</f>
        <v>-0.27187054827044599</v>
      </c>
      <c r="K13" s="61"/>
      <c r="L13" s="62"/>
      <c r="N13" s="234"/>
      <c r="O13" s="234"/>
      <c r="P13" s="234"/>
    </row>
    <row r="14" spans="1:16" s="16" customFormat="1" ht="18.75" customHeight="1">
      <c r="A14" s="19" t="s">
        <v>30</v>
      </c>
      <c r="B14" s="20">
        <v>755421</v>
      </c>
      <c r="C14" s="20">
        <v>804875</v>
      </c>
      <c r="D14" s="20">
        <v>818576</v>
      </c>
      <c r="E14" s="20">
        <v>801583</v>
      </c>
      <c r="F14" s="20">
        <v>812630</v>
      </c>
      <c r="G14" s="21"/>
      <c r="H14" s="22">
        <f>F14-E14</f>
        <v>11047</v>
      </c>
      <c r="I14" s="23">
        <f>F14/E14-1</f>
        <v>1.3781479896654458E-2</v>
      </c>
      <c r="J14" s="25"/>
      <c r="K14" s="60"/>
      <c r="N14" s="234"/>
      <c r="O14" s="234"/>
      <c r="P14" s="234"/>
    </row>
    <row r="15" spans="1:16" s="16" customFormat="1" ht="30.75" customHeight="1">
      <c r="A15" s="26" t="s">
        <v>31</v>
      </c>
      <c r="B15" s="27">
        <f>(B13/B14)*100</f>
        <v>8.6145341471841519</v>
      </c>
      <c r="C15" s="27">
        <f>(C13/C14)*100</f>
        <v>12.232458456282032</v>
      </c>
      <c r="D15" s="28">
        <f>IF(D14=0,0,(D13/D14)*100)</f>
        <v>10.18072848458787</v>
      </c>
      <c r="E15" s="28">
        <f>IF(E14=0,0,(E13/E14)*100)</f>
        <v>10.246100528579074</v>
      </c>
      <c r="F15" s="28">
        <f>IF(F14=0,0,(F13/F14)*100)</f>
        <v>7.3590687028536967</v>
      </c>
      <c r="G15" s="29"/>
      <c r="H15" s="235">
        <f>F15-E15</f>
        <v>-2.8870318257253773</v>
      </c>
      <c r="I15" s="236"/>
      <c r="J15" s="30"/>
      <c r="K15" s="30"/>
      <c r="L15" s="30">
        <f>SUM(B15:E15)/5</f>
        <v>8.2547643233266257</v>
      </c>
      <c r="N15" s="234"/>
      <c r="O15" s="234"/>
      <c r="P15" s="234"/>
    </row>
    <row r="16" spans="1:16" ht="36" customHeight="1">
      <c r="A16" s="55"/>
      <c r="B16" s="237"/>
      <c r="C16" s="237"/>
      <c r="D16" s="237"/>
      <c r="E16" s="237"/>
      <c r="F16" s="32"/>
      <c r="G16" s="32"/>
      <c r="H16" s="33"/>
      <c r="I16" s="33"/>
      <c r="J16" s="34"/>
      <c r="N16" s="234"/>
      <c r="O16" s="234"/>
      <c r="P16" s="234"/>
    </row>
    <row r="17" spans="1:35" ht="18" customHeight="1">
      <c r="A17" s="37"/>
      <c r="B17" s="38"/>
      <c r="C17" s="38"/>
      <c r="D17" s="38"/>
      <c r="E17" s="38"/>
      <c r="F17" s="38"/>
      <c r="G17" s="38"/>
      <c r="H17" s="33"/>
      <c r="I17" s="33"/>
      <c r="J17" s="39"/>
      <c r="N17" s="234"/>
      <c r="O17" s="234"/>
      <c r="P17" s="234"/>
    </row>
    <row r="18" spans="1:35" ht="18" customHeight="1">
      <c r="A18" s="40"/>
      <c r="B18" s="41"/>
      <c r="C18" s="42"/>
      <c r="D18" s="42"/>
      <c r="E18" s="41"/>
      <c r="F18" s="41"/>
      <c r="G18" s="41"/>
      <c r="H18" s="43"/>
      <c r="I18" s="43"/>
      <c r="N18" s="234"/>
      <c r="O18" s="234"/>
      <c r="P18" s="234"/>
    </row>
    <row r="19" spans="1:35" ht="18" customHeight="1"/>
    <row r="20" spans="1:35" ht="18" customHeight="1">
      <c r="N20" s="234"/>
      <c r="O20" s="234"/>
      <c r="P20" s="234"/>
    </row>
    <row r="21" spans="1:35" ht="18" customHeight="1">
      <c r="N21" s="234"/>
      <c r="O21" s="234"/>
      <c r="P21" s="234"/>
    </row>
    <row r="22" spans="1:35" ht="18" customHeight="1">
      <c r="E22" s="44"/>
      <c r="F22" s="144"/>
      <c r="G22" s="44"/>
      <c r="H22" s="44"/>
      <c r="I22" s="44"/>
      <c r="J22" s="44"/>
      <c r="K22" s="44"/>
      <c r="L22" s="44"/>
      <c r="M22" s="44"/>
      <c r="N22" s="234"/>
      <c r="O22" s="234"/>
      <c r="P22" s="234"/>
      <c r="AF22" s="238" t="s">
        <v>7</v>
      </c>
      <c r="AG22" s="231">
        <v>2000</v>
      </c>
      <c r="AH22" s="45" t="s">
        <v>8</v>
      </c>
      <c r="AI22" s="47">
        <v>10.4</v>
      </c>
    </row>
    <row r="23" spans="1:35" ht="18" customHeight="1">
      <c r="E23" s="44"/>
      <c r="F23" s="44"/>
      <c r="G23" s="44"/>
      <c r="H23" s="44"/>
      <c r="I23" s="44"/>
      <c r="J23" s="44"/>
      <c r="K23" s="44"/>
      <c r="L23" s="44"/>
      <c r="M23" s="44"/>
      <c r="N23" s="234"/>
      <c r="O23" s="234"/>
      <c r="P23" s="234"/>
      <c r="Q23" s="44"/>
      <c r="AF23" s="238"/>
      <c r="AG23" s="232"/>
      <c r="AH23" s="45" t="s">
        <v>9</v>
      </c>
      <c r="AI23" s="47">
        <v>9.8000000000000007</v>
      </c>
    </row>
    <row r="24" spans="1:35" ht="18" customHeight="1">
      <c r="E24" s="44"/>
      <c r="F24" s="44"/>
      <c r="G24" s="44"/>
      <c r="H24" s="44"/>
      <c r="I24" s="44"/>
      <c r="J24" s="44"/>
      <c r="K24" s="44"/>
      <c r="L24" s="44"/>
      <c r="M24" s="44"/>
      <c r="N24" s="234"/>
      <c r="O24" s="234"/>
      <c r="P24" s="234"/>
      <c r="Q24" s="44"/>
      <c r="AF24" s="238"/>
      <c r="AG24" s="232"/>
      <c r="AH24" s="45" t="s">
        <v>10</v>
      </c>
      <c r="AI24" s="47">
        <v>8.6999999999999993</v>
      </c>
    </row>
    <row r="25" spans="1:35" ht="18" customHeight="1">
      <c r="E25" s="44"/>
      <c r="F25" s="44"/>
      <c r="G25" s="44"/>
      <c r="H25" s="44"/>
      <c r="I25" s="44"/>
      <c r="J25" s="44"/>
      <c r="K25" s="44"/>
      <c r="L25" s="44"/>
      <c r="M25" s="44"/>
      <c r="N25" s="44"/>
      <c r="O25" s="44"/>
      <c r="P25" s="44"/>
      <c r="Q25" s="44"/>
      <c r="AF25" s="238"/>
      <c r="AG25" s="233"/>
      <c r="AH25" s="45" t="s">
        <v>11</v>
      </c>
      <c r="AI25" s="50">
        <v>9.15</v>
      </c>
    </row>
    <row r="26" spans="1:35" ht="18" customHeight="1">
      <c r="E26" s="44"/>
      <c r="F26" s="44"/>
      <c r="G26" s="44"/>
      <c r="H26" s="44"/>
      <c r="I26" s="44"/>
      <c r="J26" s="44"/>
      <c r="K26" s="44"/>
      <c r="L26" s="44"/>
      <c r="M26" s="44"/>
      <c r="N26" s="44"/>
      <c r="O26" s="44"/>
      <c r="P26" s="44"/>
      <c r="Q26" s="44"/>
      <c r="AF26" s="238"/>
      <c r="AG26" s="231">
        <v>2001</v>
      </c>
      <c r="AH26" s="45" t="s">
        <v>8</v>
      </c>
      <c r="AI26" s="47">
        <v>10.4</v>
      </c>
    </row>
    <row r="27" spans="1:35" ht="18" customHeight="1">
      <c r="N27" s="44"/>
      <c r="O27" s="44"/>
      <c r="P27" s="44"/>
      <c r="Q27" s="44"/>
      <c r="AF27" s="238"/>
      <c r="AG27" s="232"/>
      <c r="AH27" s="45" t="s">
        <v>9</v>
      </c>
      <c r="AI27" s="50">
        <v>10</v>
      </c>
    </row>
    <row r="28" spans="1:35" ht="18" customHeight="1">
      <c r="N28" s="44"/>
      <c r="O28" s="44"/>
      <c r="P28" s="44"/>
      <c r="Q28" s="44"/>
      <c r="AF28" s="238"/>
      <c r="AG28" s="232"/>
      <c r="AH28" s="45" t="s">
        <v>10</v>
      </c>
      <c r="AI28" s="47">
        <v>10.7</v>
      </c>
    </row>
    <row r="29" spans="1:35" ht="18" customHeight="1">
      <c r="AF29" s="238"/>
      <c r="AG29" s="233"/>
      <c r="AH29" s="45" t="s">
        <v>11</v>
      </c>
      <c r="AI29" s="47">
        <v>9.3000000000000007</v>
      </c>
    </row>
    <row r="30" spans="1:35" ht="33" customHeight="1">
      <c r="AF30" s="238"/>
      <c r="AG30" s="46">
        <v>2002</v>
      </c>
      <c r="AH30" s="45" t="s">
        <v>8</v>
      </c>
      <c r="AI30" s="47">
        <v>10.199999999999999</v>
      </c>
    </row>
    <row r="31" spans="1:35" ht="33" customHeight="1">
      <c r="AF31" s="238"/>
      <c r="AG31" s="49"/>
      <c r="AH31" s="45" t="s">
        <v>11</v>
      </c>
      <c r="AI31" s="47">
        <v>13.5</v>
      </c>
    </row>
    <row r="32" spans="1:35" ht="38.25" customHeight="1"/>
    <row r="33" spans="2:2" ht="38.25" customHeight="1"/>
    <row r="34" spans="2:2" ht="38.25" customHeight="1">
      <c r="B34" s="51"/>
    </row>
    <row r="35" spans="2:2" ht="66" customHeight="1"/>
    <row r="36" spans="2:2" ht="23.25" customHeight="1"/>
    <row r="37" spans="2:2" ht="23.25" customHeight="1"/>
    <row r="39" spans="2:2" ht="8.25" customHeight="1"/>
    <row r="40" spans="2:2" hidden="1"/>
    <row r="41" spans="2:2" hidden="1"/>
    <row r="42" spans="2:2" hidden="1"/>
    <row r="43" spans="2:2" hidden="1"/>
    <row r="44" spans="2:2" hidden="1"/>
    <row r="52" spans="1:1">
      <c r="A52" s="52"/>
    </row>
  </sheetData>
  <autoFilter ref="B21:B31"/>
  <mergeCells count="18">
    <mergeCell ref="AG22:AG25"/>
    <mergeCell ref="AG26:AG29"/>
    <mergeCell ref="N12:P15"/>
    <mergeCell ref="H15:I15"/>
    <mergeCell ref="B16:E16"/>
    <mergeCell ref="N16:P18"/>
    <mergeCell ref="N20:P24"/>
    <mergeCell ref="AF22:AF31"/>
    <mergeCell ref="E4:I4"/>
    <mergeCell ref="A7:I7"/>
    <mergeCell ref="A8:I8"/>
    <mergeCell ref="B10:F10"/>
    <mergeCell ref="B11:B12"/>
    <mergeCell ref="C11:C12"/>
    <mergeCell ref="D11:D12"/>
    <mergeCell ref="E11:E12"/>
    <mergeCell ref="H11:I11"/>
    <mergeCell ref="F11:F12"/>
  </mergeCells>
  <conditionalFormatting sqref="I13:I14 H13:H15">
    <cfRule type="cellIs" dxfId="2" priority="5" stopIfTrue="1" operator="lessThan">
      <formula>0</formula>
    </cfRule>
  </conditionalFormatting>
  <printOptions horizontalCentered="1"/>
  <pageMargins left="0.78740157480314965" right="0.78740157480314965" top="0.39370078740157483" bottom="0.39370078740157483" header="0" footer="0"/>
  <pageSetup scale="8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showGridLines="0" view="pageBreakPreview" topLeftCell="A10" zoomScaleSheetLayoutView="100" workbookViewId="0">
      <selection activeCell="D46" sqref="D46"/>
    </sheetView>
  </sheetViews>
  <sheetFormatPr baseColWidth="10" defaultRowHeight="12.75"/>
  <cols>
    <col min="1" max="1" width="25.85546875" style="36" customWidth="1"/>
    <col min="2" max="6" width="10.140625" style="36" customWidth="1"/>
    <col min="7" max="7" width="1.5703125" style="36" customWidth="1"/>
    <col min="8" max="8" width="9.140625" style="36" customWidth="1"/>
    <col min="9" max="9" width="8.85546875" style="36" customWidth="1"/>
    <col min="10" max="10" width="1.28515625" style="36" customWidth="1"/>
    <col min="11" max="15" width="13" style="36" customWidth="1"/>
    <col min="16" max="16" width="10.28515625" style="36" customWidth="1"/>
    <col min="17" max="16384" width="11.42578125" style="36"/>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C4" s="2"/>
      <c r="D4" s="2"/>
      <c r="E4" s="222"/>
      <c r="F4" s="222"/>
      <c r="G4" s="222"/>
      <c r="H4" s="222"/>
      <c r="I4" s="222"/>
      <c r="J4" s="3"/>
      <c r="K4" s="3"/>
    </row>
    <row r="5" spans="1:16" s="1" customFormat="1" ht="15.75" customHeight="1">
      <c r="C5" s="2"/>
      <c r="D5" s="2"/>
      <c r="E5" s="2"/>
      <c r="F5" s="2"/>
      <c r="G5" s="2"/>
      <c r="H5" s="2"/>
      <c r="I5" s="2"/>
      <c r="J5" s="3"/>
      <c r="K5" s="3"/>
    </row>
    <row r="6" spans="1:16" s="1" customFormat="1" ht="15.75" customHeight="1">
      <c r="A6" s="6" t="s">
        <v>72</v>
      </c>
      <c r="C6" s="2"/>
      <c r="D6" s="2"/>
      <c r="E6" s="2"/>
      <c r="F6" s="2"/>
      <c r="G6" s="2"/>
      <c r="H6" s="2"/>
      <c r="I6" s="2"/>
      <c r="J6" s="3"/>
      <c r="K6" s="3"/>
    </row>
    <row r="7" spans="1:16" s="1" customFormat="1" ht="21.95" customHeight="1">
      <c r="A7" s="223" t="s">
        <v>32</v>
      </c>
      <c r="B7" s="223"/>
      <c r="C7" s="223"/>
      <c r="D7" s="223"/>
      <c r="E7" s="223"/>
      <c r="F7" s="223"/>
      <c r="G7" s="223"/>
      <c r="H7" s="223"/>
      <c r="I7" s="223"/>
      <c r="J7" s="7"/>
      <c r="K7" s="7"/>
      <c r="L7" s="8"/>
      <c r="M7" s="8"/>
      <c r="N7" s="8"/>
      <c r="O7" s="8"/>
      <c r="P7" s="8"/>
    </row>
    <row r="8" spans="1:16" s="1" customFormat="1" ht="21.75" customHeight="1">
      <c r="A8" s="224" t="s">
        <v>1</v>
      </c>
      <c r="B8" s="224"/>
      <c r="C8" s="224"/>
      <c r="D8" s="224"/>
      <c r="E8" s="224"/>
      <c r="F8" s="224"/>
      <c r="G8" s="224"/>
      <c r="H8" s="224"/>
      <c r="I8" s="224"/>
      <c r="J8" s="7"/>
      <c r="K8" s="7"/>
      <c r="L8" s="8"/>
      <c r="M8" s="8"/>
      <c r="N8" s="8"/>
      <c r="O8" s="8"/>
      <c r="P8" s="8"/>
    </row>
    <row r="9" spans="1:16" s="1" customFormat="1" ht="15.75" customHeight="1">
      <c r="K9" s="3"/>
      <c r="O9" s="9"/>
      <c r="P9" s="9"/>
    </row>
    <row r="10" spans="1:16" s="13" customFormat="1" ht="15" customHeight="1">
      <c r="A10" s="10"/>
      <c r="B10" s="225" t="s">
        <v>42</v>
      </c>
      <c r="C10" s="226"/>
      <c r="D10" s="226"/>
      <c r="E10" s="226"/>
      <c r="F10" s="226"/>
      <c r="G10" s="11"/>
      <c r="H10" s="12"/>
      <c r="I10" s="12"/>
      <c r="K10" s="14"/>
      <c r="N10" s="9"/>
      <c r="O10" s="9"/>
      <c r="P10" s="9"/>
    </row>
    <row r="11" spans="1:16" s="13" customFormat="1" ht="15" customHeight="1">
      <c r="A11" s="10"/>
      <c r="B11" s="239">
        <v>2007</v>
      </c>
      <c r="C11" s="239">
        <v>2008</v>
      </c>
      <c r="D11" s="239">
        <v>2009</v>
      </c>
      <c r="E11" s="239">
        <v>2010</v>
      </c>
      <c r="F11" s="239">
        <v>2011</v>
      </c>
      <c r="G11" s="15"/>
      <c r="H11" s="229" t="s">
        <v>76</v>
      </c>
      <c r="I11" s="230"/>
      <c r="K11" s="14"/>
      <c r="N11" s="9"/>
      <c r="O11" s="9"/>
      <c r="P11" s="9"/>
    </row>
    <row r="12" spans="1:16" s="16" customFormat="1" ht="11.25" customHeight="1">
      <c r="A12" s="13"/>
      <c r="B12" s="240"/>
      <c r="C12" s="240"/>
      <c r="D12" s="240"/>
      <c r="E12" s="240"/>
      <c r="F12" s="240"/>
      <c r="G12" s="15"/>
      <c r="H12" s="17" t="s">
        <v>2</v>
      </c>
      <c r="I12" s="18" t="s">
        <v>3</v>
      </c>
      <c r="N12" s="234"/>
      <c r="O12" s="234"/>
      <c r="P12" s="234"/>
    </row>
    <row r="13" spans="1:16" s="16" customFormat="1" ht="18.75" customHeight="1">
      <c r="A13" s="19" t="s">
        <v>33</v>
      </c>
      <c r="B13" s="20">
        <v>89571</v>
      </c>
      <c r="C13" s="20">
        <v>99570</v>
      </c>
      <c r="D13" s="20">
        <v>94407</v>
      </c>
      <c r="E13" s="20">
        <v>139593</v>
      </c>
      <c r="F13" s="20">
        <v>89927</v>
      </c>
      <c r="G13" s="21"/>
      <c r="H13" s="22">
        <f>F13-E13</f>
        <v>-49666</v>
      </c>
      <c r="I13" s="23">
        <f>F13/E13-1</f>
        <v>-0.35579147951544843</v>
      </c>
      <c r="M13" s="63">
        <f>SUM(B13:E13)/5</f>
        <v>84628.2</v>
      </c>
      <c r="N13" s="234"/>
      <c r="O13" s="234"/>
      <c r="P13" s="234"/>
    </row>
    <row r="14" spans="1:16" s="16" customFormat="1" ht="18.75" customHeight="1">
      <c r="A14" s="19" t="s">
        <v>34</v>
      </c>
      <c r="B14" s="20">
        <v>85720</v>
      </c>
      <c r="C14" s="20">
        <v>144091</v>
      </c>
      <c r="D14" s="20">
        <v>111000</v>
      </c>
      <c r="E14" s="20">
        <v>146775</v>
      </c>
      <c r="F14" s="20">
        <v>108380</v>
      </c>
      <c r="G14" s="21"/>
      <c r="H14" s="22">
        <f>F14-E14</f>
        <v>-38395</v>
      </c>
      <c r="I14" s="23">
        <f>F14/E14-1</f>
        <v>-0.26159087037983308</v>
      </c>
      <c r="J14" s="25"/>
      <c r="K14" s="24"/>
      <c r="M14" s="63">
        <f>SUM(B14:E14)/5</f>
        <v>97517.2</v>
      </c>
      <c r="N14" s="234"/>
      <c r="O14" s="234"/>
      <c r="P14" s="234"/>
    </row>
    <row r="15" spans="1:16" s="16" customFormat="1" ht="30.75" customHeight="1">
      <c r="A15" s="26" t="s">
        <v>35</v>
      </c>
      <c r="B15" s="27">
        <f>(B13/B14)*100</f>
        <v>104.49253383107792</v>
      </c>
      <c r="C15" s="27">
        <f>(C13/C14)*100</f>
        <v>69.102164604312549</v>
      </c>
      <c r="D15" s="28">
        <f>IF(D14=0,0,(D13/D14)*100)</f>
        <v>85.051351351351357</v>
      </c>
      <c r="E15" s="28">
        <f>IF(E14=0,0,(E13/E14)*100)</f>
        <v>95.106796116504853</v>
      </c>
      <c r="F15" s="28">
        <f>IF(F14=0,0,(F13/F14)*100)</f>
        <v>82.973795903303198</v>
      </c>
      <c r="G15" s="29"/>
      <c r="H15" s="235">
        <f>F15-E15</f>
        <v>-12.133000213201655</v>
      </c>
      <c r="I15" s="236"/>
      <c r="J15" s="30"/>
      <c r="K15" s="30"/>
      <c r="L15" s="30"/>
      <c r="M15" s="30">
        <f>SUM(B15:F15)/5</f>
        <v>87.345328361309981</v>
      </c>
      <c r="N15" s="234"/>
      <c r="O15" s="234"/>
      <c r="P15" s="234"/>
    </row>
    <row r="16" spans="1:16" ht="36" customHeight="1">
      <c r="A16" s="55"/>
      <c r="B16" s="237"/>
      <c r="C16" s="237"/>
      <c r="D16" s="237"/>
      <c r="E16" s="237"/>
      <c r="F16" s="32"/>
      <c r="G16" s="32"/>
      <c r="H16" s="33"/>
      <c r="I16" s="33"/>
      <c r="J16" s="34"/>
      <c r="K16" s="35"/>
      <c r="L16" s="64"/>
      <c r="N16" s="234"/>
      <c r="O16" s="234"/>
      <c r="P16" s="234"/>
    </row>
    <row r="17" spans="1:35" ht="18" customHeight="1">
      <c r="A17" s="37"/>
      <c r="B17" s="38"/>
      <c r="C17" s="38"/>
      <c r="D17" s="38"/>
      <c r="E17" s="38"/>
      <c r="F17" s="38"/>
      <c r="G17" s="38"/>
      <c r="H17" s="33"/>
      <c r="I17" s="33"/>
      <c r="J17" s="39"/>
      <c r="N17" s="234"/>
      <c r="O17" s="234"/>
      <c r="P17" s="234"/>
    </row>
    <row r="18" spans="1:35" ht="18" customHeight="1">
      <c r="A18" s="40"/>
      <c r="B18" s="41"/>
      <c r="C18" s="42"/>
      <c r="D18" s="42"/>
      <c r="E18" s="41"/>
      <c r="F18" s="41"/>
      <c r="G18" s="41"/>
      <c r="H18" s="43"/>
      <c r="I18" s="43"/>
      <c r="N18" s="234"/>
      <c r="O18" s="234"/>
      <c r="P18" s="234"/>
    </row>
    <row r="19" spans="1:35" ht="18" customHeight="1"/>
    <row r="20" spans="1:35" ht="18" customHeight="1">
      <c r="N20" s="234"/>
      <c r="O20" s="234"/>
      <c r="P20" s="234"/>
    </row>
    <row r="21" spans="1:35" ht="18" customHeight="1">
      <c r="N21" s="234"/>
      <c r="O21" s="234"/>
      <c r="P21" s="234"/>
    </row>
    <row r="22" spans="1:35" ht="18" customHeight="1">
      <c r="E22" s="44"/>
      <c r="F22" s="144"/>
      <c r="G22" s="44"/>
      <c r="H22" s="44"/>
      <c r="I22" s="44"/>
      <c r="J22" s="44"/>
      <c r="K22" s="44"/>
      <c r="L22" s="44"/>
      <c r="M22" s="44"/>
      <c r="N22" s="234"/>
      <c r="O22" s="234"/>
      <c r="P22" s="234"/>
      <c r="AF22" s="238" t="s">
        <v>7</v>
      </c>
      <c r="AG22" s="231">
        <v>2000</v>
      </c>
      <c r="AH22" s="45" t="s">
        <v>8</v>
      </c>
      <c r="AI22" s="47">
        <v>10.4</v>
      </c>
    </row>
    <row r="23" spans="1:35" ht="18" customHeight="1">
      <c r="E23" s="44"/>
      <c r="F23" s="44"/>
      <c r="G23" s="44"/>
      <c r="H23" s="44"/>
      <c r="I23" s="44"/>
      <c r="J23" s="44"/>
      <c r="K23" s="44"/>
      <c r="L23" s="44"/>
      <c r="M23" s="44"/>
      <c r="N23" s="234"/>
      <c r="O23" s="234"/>
      <c r="P23" s="234"/>
      <c r="Q23" s="44"/>
      <c r="AF23" s="238"/>
      <c r="AG23" s="232"/>
      <c r="AH23" s="45" t="s">
        <v>9</v>
      </c>
      <c r="AI23" s="47">
        <v>9.8000000000000007</v>
      </c>
    </row>
    <row r="24" spans="1:35" ht="18" customHeight="1">
      <c r="E24" s="44"/>
      <c r="F24" s="44"/>
      <c r="G24" s="44"/>
      <c r="H24" s="44"/>
      <c r="I24" s="44"/>
      <c r="J24" s="44"/>
      <c r="K24" s="44"/>
      <c r="L24" s="44"/>
      <c r="M24" s="44"/>
      <c r="N24" s="234"/>
      <c r="O24" s="234"/>
      <c r="P24" s="234"/>
      <c r="Q24" s="44"/>
      <c r="AF24" s="238"/>
      <c r="AG24" s="232"/>
      <c r="AH24" s="45" t="s">
        <v>10</v>
      </c>
      <c r="AI24" s="47">
        <v>8.6999999999999993</v>
      </c>
    </row>
    <row r="25" spans="1:35" ht="18" customHeight="1">
      <c r="E25" s="44"/>
      <c r="F25" s="44"/>
      <c r="G25" s="44"/>
      <c r="H25" s="44"/>
      <c r="I25" s="44"/>
      <c r="J25" s="44"/>
      <c r="K25" s="44"/>
      <c r="L25" s="44"/>
      <c r="M25" s="44"/>
      <c r="N25" s="44"/>
      <c r="O25" s="44"/>
      <c r="P25" s="44"/>
      <c r="Q25" s="44"/>
      <c r="AF25" s="238"/>
      <c r="AG25" s="233"/>
      <c r="AH25" s="45" t="s">
        <v>11</v>
      </c>
      <c r="AI25" s="50">
        <v>9.15</v>
      </c>
    </row>
    <row r="26" spans="1:35" ht="18" customHeight="1">
      <c r="E26" s="44"/>
      <c r="F26" s="44"/>
      <c r="G26" s="44"/>
      <c r="H26" s="44"/>
      <c r="I26" s="44"/>
      <c r="J26" s="44"/>
      <c r="K26" s="44"/>
      <c r="L26" s="44"/>
      <c r="M26" s="44"/>
      <c r="N26" s="44"/>
      <c r="O26" s="44"/>
      <c r="P26" s="44"/>
      <c r="Q26" s="44"/>
      <c r="AF26" s="238"/>
      <c r="AG26" s="231">
        <v>2001</v>
      </c>
      <c r="AH26" s="45" t="s">
        <v>8</v>
      </c>
      <c r="AI26" s="47">
        <v>10.4</v>
      </c>
    </row>
    <row r="27" spans="1:35" ht="18" customHeight="1">
      <c r="N27" s="44"/>
      <c r="O27" s="44"/>
      <c r="P27" s="44"/>
      <c r="Q27" s="44"/>
      <c r="AF27" s="238"/>
      <c r="AG27" s="232"/>
      <c r="AH27" s="45" t="s">
        <v>9</v>
      </c>
      <c r="AI27" s="50">
        <v>10</v>
      </c>
    </row>
    <row r="28" spans="1:35" ht="18" customHeight="1">
      <c r="N28" s="44"/>
      <c r="O28" s="44"/>
      <c r="P28" s="44"/>
      <c r="Q28" s="44"/>
      <c r="AF28" s="238"/>
      <c r="AG28" s="232"/>
      <c r="AH28" s="45" t="s">
        <v>10</v>
      </c>
      <c r="AI28" s="47">
        <v>10.7</v>
      </c>
    </row>
    <row r="29" spans="1:35" ht="18" customHeight="1">
      <c r="AF29" s="238"/>
      <c r="AG29" s="233"/>
      <c r="AH29" s="45" t="s">
        <v>11</v>
      </c>
      <c r="AI29" s="47">
        <v>9.3000000000000007</v>
      </c>
    </row>
    <row r="30" spans="1:35" ht="33" customHeight="1">
      <c r="AF30" s="238"/>
      <c r="AG30" s="46">
        <v>2002</v>
      </c>
      <c r="AH30" s="45" t="s">
        <v>8</v>
      </c>
      <c r="AI30" s="47">
        <v>10.199999999999999</v>
      </c>
    </row>
    <row r="31" spans="1:35" ht="33" customHeight="1">
      <c r="AF31" s="238"/>
      <c r="AG31" s="49"/>
      <c r="AH31" s="45" t="s">
        <v>11</v>
      </c>
      <c r="AI31" s="47">
        <v>13.5</v>
      </c>
    </row>
    <row r="32" spans="1:35" ht="38.25" customHeight="1"/>
    <row r="33" spans="2:2" ht="38.25" customHeight="1"/>
    <row r="34" spans="2:2" ht="38.25" customHeight="1">
      <c r="B34" s="51"/>
    </row>
    <row r="35" spans="2:2" ht="66" customHeight="1"/>
    <row r="36" spans="2:2" ht="23.25" customHeight="1"/>
    <row r="37" spans="2:2" ht="23.25" customHeight="1"/>
    <row r="39" spans="2:2" ht="8.25" customHeight="1"/>
    <row r="40" spans="2:2" hidden="1"/>
    <row r="41" spans="2:2" hidden="1"/>
    <row r="42" spans="2:2" hidden="1"/>
    <row r="43" spans="2:2" hidden="1"/>
    <row r="44" spans="2:2" hidden="1"/>
    <row r="52" spans="1:1">
      <c r="A52" s="52"/>
    </row>
  </sheetData>
  <autoFilter ref="B21:B31"/>
  <mergeCells count="18">
    <mergeCell ref="AG22:AG25"/>
    <mergeCell ref="AG26:AG29"/>
    <mergeCell ref="N12:P15"/>
    <mergeCell ref="H15:I15"/>
    <mergeCell ref="B16:E16"/>
    <mergeCell ref="N16:P18"/>
    <mergeCell ref="N20:P24"/>
    <mergeCell ref="AF22:AF31"/>
    <mergeCell ref="E4:I4"/>
    <mergeCell ref="A7:I7"/>
    <mergeCell ref="A8:I8"/>
    <mergeCell ref="B10:F10"/>
    <mergeCell ref="B11:B12"/>
    <mergeCell ref="C11:C12"/>
    <mergeCell ref="D11:D12"/>
    <mergeCell ref="E11:E12"/>
    <mergeCell ref="H11:I11"/>
    <mergeCell ref="F11:F12"/>
  </mergeCells>
  <conditionalFormatting sqref="H13:H15 I13:I14">
    <cfRule type="cellIs" dxfId="1" priority="4" stopIfTrue="1" operator="lessThan">
      <formula>0</formula>
    </cfRule>
  </conditionalFormatting>
  <printOptions horizontalCentered="1"/>
  <pageMargins left="0.78740157480314965" right="0.78740157480314965" top="0.39370078740157483" bottom="0.39370078740157483" header="0" footer="0"/>
  <pageSetup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Resumen</vt:lpstr>
      <vt:lpstr>CAP-1</vt:lpstr>
      <vt:lpstr>C-PSA</vt:lpstr>
      <vt:lpstr>EPRT</vt:lpstr>
      <vt:lpstr>EPR</vt:lpstr>
      <vt:lpstr>EGC</vt:lpstr>
      <vt:lpstr>EGI</vt:lpstr>
      <vt:lpstr>AUTOF</vt:lpstr>
      <vt:lpstr>CAIP</vt:lpstr>
      <vt:lpstr>CNPR</vt:lpstr>
      <vt:lpstr>AUTOF!Área_de_impresión</vt:lpstr>
      <vt:lpstr>CAIP!Área_de_impresión</vt:lpstr>
      <vt:lpstr>'CAP-1'!Área_de_impresión</vt:lpstr>
      <vt:lpstr>CNPR!Área_de_impresión</vt:lpstr>
      <vt:lpstr>'C-PSA'!Área_de_impresión</vt:lpstr>
      <vt:lpstr>EGC!Área_de_impresión</vt:lpstr>
      <vt:lpstr>EGI!Área_de_impresión</vt:lpstr>
      <vt:lpstr>EPR!Área_de_impresión</vt:lpstr>
      <vt:lpstr>EPRT!Área_de_impresión</vt:lpstr>
      <vt:lpstr>Resumen!Área_de_impresión</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CONALEP</dc:creator>
  <cp:lastModifiedBy>FLOR DE AZAHALIA MORA TORRES</cp:lastModifiedBy>
  <cp:lastPrinted>2011-11-03T18:51:39Z</cp:lastPrinted>
  <dcterms:created xsi:type="dcterms:W3CDTF">2009-06-26T16:01:49Z</dcterms:created>
  <dcterms:modified xsi:type="dcterms:W3CDTF">2011-11-16T18:44:30Z</dcterms:modified>
</cp:coreProperties>
</file>