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harts/chart3.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4.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charts/chart5.xml" ContentType="application/vnd.openxmlformats-officedocument.drawingml.chart+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6.xml" ContentType="application/vnd.openxmlformats-officedocument.drawing+xml"/>
  <Override PartName="/xl/charts/chart6.xml" ContentType="application/vnd.openxmlformats-officedocument.drawingml.chart+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7.xml" ContentType="application/vnd.openxmlformats-officedocument.drawing+xml"/>
  <Override PartName="/xl/charts/chart7.xml" ContentType="application/vnd.openxmlformats-officedocument.drawingml.chart+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8.xml" ContentType="application/vnd.openxmlformats-officedocument.drawing+xml"/>
  <Override PartName="/xl/charts/chart8.xml" ContentType="application/vnd.openxmlformats-officedocument.drawingml.chart+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9.xml" ContentType="application/vnd.openxmlformats-officedocument.drawing+xml"/>
  <Override PartName="/xl/charts/chart9.xml" ContentType="application/vnd.openxmlformats-officedocument.drawingml.chart+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0.xml" ContentType="application/vnd.openxmlformats-officedocument.drawing+xml"/>
  <Override PartName="/xl/charts/chart10.xml" ContentType="application/vnd.openxmlformats-officedocument.drawingml.chart+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585" windowWidth="15480" windowHeight="11385" activeTab="1"/>
  </bookViews>
  <sheets>
    <sheet name="Resumen" sheetId="13" r:id="rId1"/>
    <sheet name="CAP-1" sheetId="12" r:id="rId2"/>
    <sheet name="C-PSA" sheetId="1" r:id="rId3"/>
    <sheet name="EPRT" sheetId="2" r:id="rId4"/>
    <sheet name="EPR" sheetId="3" r:id="rId5"/>
    <sheet name="EGC" sheetId="4" r:id="rId6"/>
    <sheet name="EGI" sheetId="5" r:id="rId7"/>
    <sheet name="AUTOF" sheetId="6" r:id="rId8"/>
    <sheet name="CAIP" sheetId="7" r:id="rId9"/>
    <sheet name="CNPR" sheetId="8" r:id="rId10"/>
  </sheets>
  <externalReferences>
    <externalReference r:id="rId11"/>
    <externalReference r:id="rId12"/>
  </externalReferences>
  <definedNames>
    <definedName name="_xlnm._FilterDatabase" localSheetId="7" hidden="1">AUTOF!$B$21:$B$31</definedName>
    <definedName name="_xlnm._FilterDatabase" localSheetId="8" hidden="1">CAIP!$B$21:$B$31</definedName>
    <definedName name="_xlnm._FilterDatabase" localSheetId="9" hidden="1">CNPR!$B$21:$B$35</definedName>
    <definedName name="_xlnm._FilterDatabase" localSheetId="2" hidden="1">'C-PSA'!$B$21:$B$31</definedName>
    <definedName name="_xlnm._FilterDatabase" localSheetId="5" hidden="1">EGC!$B$19:$B$29</definedName>
    <definedName name="_xlnm._FilterDatabase" localSheetId="6" hidden="1">EGI!$B$21:$B$31</definedName>
    <definedName name="_xlnm._FilterDatabase" localSheetId="4" hidden="1">EPR!$B$20:$B$36</definedName>
    <definedName name="_xlnm._FilterDatabase" localSheetId="3" hidden="1">EPRT!$B$22:$B$32</definedName>
    <definedName name="A_impresión_IM" localSheetId="7">#REF!</definedName>
    <definedName name="A_impresión_IM" localSheetId="8">#REF!</definedName>
    <definedName name="A_impresión_IM" localSheetId="9">#REF!</definedName>
    <definedName name="A_impresión_IM" localSheetId="2">#REF!</definedName>
    <definedName name="A_impresión_IM" localSheetId="5">#REF!</definedName>
    <definedName name="A_impresión_IM" localSheetId="6">#REF!</definedName>
    <definedName name="A_impresión_IM" localSheetId="4">#REF!</definedName>
    <definedName name="A_impresión_IM" localSheetId="3">#REF!</definedName>
    <definedName name="A_impresión_IM" localSheetId="0">#REF!</definedName>
    <definedName name="A_impresión_IM">#REF!</definedName>
    <definedName name="a_impresión_imn" localSheetId="0">#REF!</definedName>
    <definedName name="a_impresión_imn">#REF!</definedName>
    <definedName name="aa">#REF!</definedName>
    <definedName name="Abril" localSheetId="0">#REF!</definedName>
    <definedName name="Abril">#REF!</definedName>
    <definedName name="AbrilA" localSheetId="0">#REF!</definedName>
    <definedName name="AbrilA">#REF!</definedName>
    <definedName name="Agosto" localSheetId="0">#REF!</definedName>
    <definedName name="Agosto">#REF!</definedName>
    <definedName name="AgostoA" localSheetId="0">#REF!</definedName>
    <definedName name="AgostoA">#REF!</definedName>
    <definedName name="_xlnm.Print_Area" localSheetId="7">AUTOF!$A$1:$I$35</definedName>
    <definedName name="_xlnm.Print_Area" localSheetId="8">CAIP!$A$1:$J$35</definedName>
    <definedName name="_xlnm.Print_Area" localSheetId="1">'CAP-1'!$A$1:$W$41</definedName>
    <definedName name="_xlnm.Print_Area" localSheetId="9">CNPR!$A$1:$J$37</definedName>
    <definedName name="_xlnm.Print_Area" localSheetId="2">'C-PSA'!$A$1:$I$35</definedName>
    <definedName name="_xlnm.Print_Area" localSheetId="5">EGC!$A$1:$J$35</definedName>
    <definedName name="_xlnm.Print_Area" localSheetId="6">EGI!$A$1:$I$35</definedName>
    <definedName name="_xlnm.Print_Area" localSheetId="4">EPR!$A$1:$J$39</definedName>
    <definedName name="_xlnm.Print_Area" localSheetId="3">EPRT!$A$1:$J$38</definedName>
    <definedName name="_xlnm.Print_Area" localSheetId="0">Resumen!$A$1:$G$42</definedName>
    <definedName name="Clave" localSheetId="0">#REF!</definedName>
    <definedName name="Clave">#REF!</definedName>
    <definedName name="Desviación" localSheetId="0">IF(AND(#REF!=0,#REF!=0),0,IF(AND(#REF!=0,#REF!&gt;0),"----",(#REF!-#REF!)/#REF!))</definedName>
    <definedName name="Desviación">IF(AND(#REF!=0,#REF!=0),0,IF(AND(#REF!=0,#REF!&gt;0),"----",(#REF!-#REF!)/#REF!))</definedName>
    <definedName name="Diciembre" localSheetId="0">#REF!</definedName>
    <definedName name="Diciembre">#REF!</definedName>
    <definedName name="DiciembreA" localSheetId="0">#REF!</definedName>
    <definedName name="DiciembreA">#REF!</definedName>
    <definedName name="Enero" localSheetId="0">#REF!</definedName>
    <definedName name="Enero">#REF!</definedName>
    <definedName name="EneroA" localSheetId="0">#REF!</definedName>
    <definedName name="EneroA">#REF!</definedName>
    <definedName name="Entidad" localSheetId="0">#REF!</definedName>
    <definedName name="Entidad">#REF!</definedName>
    <definedName name="Febrero" localSheetId="0">#REF!</definedName>
    <definedName name="Febrero">#REF!</definedName>
    <definedName name="FebreroA" localSheetId="0">#REF!</definedName>
    <definedName name="FebreroA">#REF!</definedName>
    <definedName name="Julio" localSheetId="0">#REF!</definedName>
    <definedName name="Julio">#REF!</definedName>
    <definedName name="JulioA" localSheetId="0">#REF!</definedName>
    <definedName name="JulioA">#REF!</definedName>
    <definedName name="Junio" localSheetId="0">#REF!</definedName>
    <definedName name="Junio">#REF!</definedName>
    <definedName name="JunioA" localSheetId="0">#REF!</definedName>
    <definedName name="JunioA">#REF!</definedName>
    <definedName name="Marzo" localSheetId="0">#REF!</definedName>
    <definedName name="Marzo">#REF!</definedName>
    <definedName name="MarzoA" localSheetId="0">#REF!</definedName>
    <definedName name="MarzoA">#REF!</definedName>
    <definedName name="MaxAnual" localSheetId="0">MAX(#REF!,#REF!,#REF!,#REF!,#REF!,#REF!,#REF!,#REF!,#REF!,#REF!,#REF!,#REF!)</definedName>
    <definedName name="MaxAnual">MAX(#REF!,#REF!,#REF!,#REF!,#REF!,#REF!,#REF!,#REF!,#REF!,#REF!,#REF!,#REF!)</definedName>
    <definedName name="Máximo" localSheetId="0">MAX(#REF!)</definedName>
    <definedName name="Máximo">MAX(#REF!)</definedName>
    <definedName name="MaxTrimestral" localSheetId="0">MAX(#REF!,#REF!,#REF!,#REF!)</definedName>
    <definedName name="MaxTrimestral">MAX(#REF!,#REF!,#REF!,#REF!)</definedName>
    <definedName name="Mayo" localSheetId="0">#REF!</definedName>
    <definedName name="Mayo">#REF!</definedName>
    <definedName name="MayoA" localSheetId="0">#REF!</definedName>
    <definedName name="MayoA">#REF!</definedName>
    <definedName name="NombrePlantel" localSheetId="0">[1]PCEU01!$B$9</definedName>
    <definedName name="NombrePlantel">[2]PCEU01!$B$9</definedName>
    <definedName name="Noviembre" localSheetId="0">#REF!</definedName>
    <definedName name="Noviembre">#REF!</definedName>
    <definedName name="NoviembreA" localSheetId="0">#REF!</definedName>
    <definedName name="NoviembreA">#REF!</definedName>
    <definedName name="Octubre" localSheetId="0">#REF!</definedName>
    <definedName name="Octubre">#REF!</definedName>
    <definedName name="OctubreA" localSheetId="0">#REF!</definedName>
    <definedName name="OctubreA">#REF!</definedName>
    <definedName name="Plantel" localSheetId="0">#REF!</definedName>
    <definedName name="Plantel">#REF!</definedName>
    <definedName name="PORCENTUAL" localSheetId="0">#REF!</definedName>
    <definedName name="PORCENTUAL">#REF!</definedName>
    <definedName name="q" localSheetId="0">#REF!</definedName>
    <definedName name="q">#REF!</definedName>
    <definedName name="s" localSheetId="0">#REF!</definedName>
    <definedName name="s">#REF!</definedName>
    <definedName name="Septiembre" localSheetId="0">#REF!</definedName>
    <definedName name="Septiembre">#REF!</definedName>
    <definedName name="SeptiembreA" localSheetId="0">#REF!</definedName>
    <definedName name="SeptiembreA">#REF!</definedName>
    <definedName name="SumaAnual" localSheetId="0">SUM(#REF!,#REF!,#REF!,#REF!,#REF!,#REF!,#REF!,#REF!,#REF!,#REF!,#REF!,#REF!)</definedName>
    <definedName name="SumaAnual">SUM(#REF!,#REF!,#REF!,#REF!,#REF!,#REF!,#REF!,#REF!,#REF!,#REF!,#REF!,#REF!)</definedName>
    <definedName name="Sumas" localSheetId="0">SUM(#REF!)</definedName>
    <definedName name="Sumas">SUM(#REF!)</definedName>
    <definedName name="SumaTrimestral" localSheetId="0">SUM(#REF!,#REF!,#REF!,#REF!)</definedName>
    <definedName name="SumaTrimestral">SUM(#REF!,#REF!,#REF!,#REF!)</definedName>
    <definedName name="Trimestre" localSheetId="0">#REF!</definedName>
    <definedName name="Trimestre">#REF!</definedName>
    <definedName name="Trimestres" localSheetId="0">#REF!</definedName>
    <definedName name="Trimestres">#REF!</definedName>
  </definedNames>
  <calcPr calcId="145621"/>
</workbook>
</file>

<file path=xl/calcChain.xml><?xml version="1.0" encoding="utf-8"?>
<calcChain xmlns="http://schemas.openxmlformats.org/spreadsheetml/2006/main">
  <c r="AA32" i="12" l="1"/>
  <c r="G41" i="13" l="1"/>
  <c r="G40" i="13"/>
  <c r="G38" i="13"/>
  <c r="G37" i="13"/>
  <c r="G35" i="13"/>
  <c r="G34" i="13"/>
  <c r="G32" i="13"/>
  <c r="G31" i="13"/>
  <c r="G29" i="13"/>
  <c r="G28" i="13"/>
  <c r="G26" i="13"/>
  <c r="G25" i="13"/>
  <c r="G23" i="13"/>
  <c r="G22" i="13"/>
  <c r="G20" i="13"/>
  <c r="G19" i="13"/>
  <c r="D40" i="13"/>
  <c r="C40" i="13"/>
  <c r="D37" i="13"/>
  <c r="C37" i="13"/>
  <c r="D34" i="13"/>
  <c r="C34" i="13"/>
  <c r="D31" i="13"/>
  <c r="C31" i="13"/>
  <c r="D28" i="13"/>
  <c r="C28" i="13"/>
  <c r="D25" i="13"/>
  <c r="C25" i="13"/>
  <c r="C22" i="13"/>
  <c r="D19" i="13"/>
  <c r="C19" i="13"/>
  <c r="AB27" i="12"/>
  <c r="AA27" i="12"/>
  <c r="Z27" i="12"/>
  <c r="Y27" i="12"/>
  <c r="AB23" i="12"/>
  <c r="AA23" i="12"/>
  <c r="AC19" i="12"/>
  <c r="Y19" i="12"/>
  <c r="U19" i="12"/>
  <c r="T19" i="12"/>
  <c r="R19" i="12"/>
  <c r="N19" i="12"/>
  <c r="W19" i="12"/>
  <c r="K19" i="12"/>
  <c r="AB19" i="12"/>
  <c r="H19" i="12"/>
  <c r="Z23" i="12"/>
  <c r="E19" i="12"/>
  <c r="Y23" i="12"/>
  <c r="B19" i="12"/>
  <c r="AC18" i="12"/>
  <c r="AB18" i="12"/>
  <c r="AA18" i="12"/>
  <c r="Z18" i="12"/>
  <c r="Y18" i="12"/>
  <c r="AC14" i="12"/>
  <c r="AB14" i="12"/>
  <c r="AA14" i="12"/>
  <c r="Z14" i="12"/>
  <c r="Y14" i="12"/>
  <c r="W14" i="12"/>
  <c r="V14" i="12"/>
  <c r="U14" i="12"/>
  <c r="T14" i="12"/>
  <c r="S14" i="12"/>
  <c r="R14" i="12"/>
  <c r="AC13" i="12"/>
  <c r="AB13" i="12"/>
  <c r="AA13" i="12"/>
  <c r="Z13" i="12"/>
  <c r="Y13" i="12"/>
  <c r="Z19" i="12"/>
  <c r="AA19" i="12"/>
  <c r="K15" i="5"/>
  <c r="L21" i="3"/>
  <c r="D15" i="5"/>
  <c r="C15" i="5"/>
  <c r="B15" i="5"/>
  <c r="E14" i="5"/>
  <c r="E15" i="5"/>
  <c r="E13" i="5"/>
  <c r="E14" i="4"/>
  <c r="E13" i="4"/>
  <c r="F22" i="1"/>
  <c r="F22" i="2"/>
  <c r="F22" i="8"/>
  <c r="F15" i="8"/>
  <c r="E15" i="8"/>
  <c r="D15" i="8"/>
  <c r="C15" i="8"/>
  <c r="B15" i="8"/>
  <c r="I14" i="8"/>
  <c r="H14" i="8"/>
  <c r="I13" i="8"/>
  <c r="H13" i="8"/>
  <c r="F15" i="7"/>
  <c r="E15" i="7"/>
  <c r="D15" i="7"/>
  <c r="C15" i="7"/>
  <c r="B15" i="7"/>
  <c r="M14" i="7"/>
  <c r="I14" i="7"/>
  <c r="H14" i="7"/>
  <c r="M13" i="7"/>
  <c r="I13" i="7"/>
  <c r="H13" i="7"/>
  <c r="F15" i="6"/>
  <c r="E15" i="6"/>
  <c r="D15" i="6"/>
  <c r="C15" i="6"/>
  <c r="B15" i="6"/>
  <c r="I14" i="6"/>
  <c r="H14" i="6"/>
  <c r="I13" i="6"/>
  <c r="H13" i="6"/>
  <c r="I14" i="5"/>
  <c r="H14" i="5"/>
  <c r="F15" i="5"/>
  <c r="I13" i="5"/>
  <c r="E15" i="4"/>
  <c r="D15" i="4"/>
  <c r="C15" i="4"/>
  <c r="B15" i="4"/>
  <c r="K14" i="4"/>
  <c r="I14" i="4"/>
  <c r="K13" i="4"/>
  <c r="I13" i="4"/>
  <c r="F14" i="3"/>
  <c r="E14" i="3"/>
  <c r="D14" i="3"/>
  <c r="C14" i="3"/>
  <c r="B14" i="3"/>
  <c r="L13" i="3"/>
  <c r="I13" i="3"/>
  <c r="H13" i="3"/>
  <c r="L12" i="3"/>
  <c r="I12" i="3"/>
  <c r="H12" i="3"/>
  <c r="F16" i="2"/>
  <c r="H16" i="2" s="1"/>
  <c r="E16" i="2"/>
  <c r="D16" i="2"/>
  <c r="C16" i="2"/>
  <c r="B16" i="2"/>
  <c r="I15" i="2"/>
  <c r="H15" i="2"/>
  <c r="I14" i="2"/>
  <c r="H14" i="2"/>
  <c r="F15" i="1"/>
  <c r="E15" i="1"/>
  <c r="D15" i="1"/>
  <c r="C15" i="1"/>
  <c r="B15" i="1"/>
  <c r="I14" i="1"/>
  <c r="H14" i="1"/>
  <c r="I13" i="1"/>
  <c r="H13" i="1"/>
  <c r="H14" i="3"/>
  <c r="H15" i="8"/>
  <c r="L15" i="6"/>
  <c r="H15" i="5"/>
  <c r="H15" i="1"/>
  <c r="F15" i="4"/>
  <c r="H13" i="5"/>
  <c r="H15" i="6"/>
  <c r="M15" i="7"/>
  <c r="H13" i="4"/>
  <c r="H14" i="4"/>
  <c r="H15" i="7"/>
  <c r="H15" i="4"/>
  <c r="K15" i="4"/>
  <c r="D22" i="13" l="1"/>
</calcChain>
</file>

<file path=xl/sharedStrings.xml><?xml version="1.0" encoding="utf-8"?>
<sst xmlns="http://schemas.openxmlformats.org/spreadsheetml/2006/main" count="263" uniqueCount="84">
  <si>
    <t xml:space="preserve">COSTO PRESTADORES DE SERVICIOS PROFESIONALES </t>
  </si>
  <si>
    <t>(MILES DE PESOS)</t>
  </si>
  <si>
    <t>ABS</t>
  </si>
  <si>
    <t>%</t>
  </si>
  <si>
    <t>Gasto ejercido en PSP</t>
  </si>
  <si>
    <t>Gasto total ejercido</t>
  </si>
  <si>
    <t>Relación costo PSP gasto total (%)</t>
  </si>
  <si>
    <t>Relación costo docente gasto total</t>
  </si>
  <si>
    <t>Ene - Mar</t>
  </si>
  <si>
    <t>Abr - Jun</t>
  </si>
  <si>
    <t>Jul - Sep</t>
  </si>
  <si>
    <t>Oct - Dic</t>
  </si>
  <si>
    <t>EVOLUCIÓN DEL PRESUPUESTO REPROGRAMADO TOTAL</t>
  </si>
  <si>
    <t>Presupuesto ejercido total</t>
  </si>
  <si>
    <t>Presupuesto reprogramado total</t>
  </si>
  <si>
    <t>Evolución del presupuesto reprogramado total (%)</t>
  </si>
  <si>
    <t>EVOLUCIÓN DEL PRESUPUESTO REPROGRAMADO</t>
  </si>
  <si>
    <t xml:space="preserve">Presupuesto ejercido (Recursos fiscales) </t>
  </si>
  <si>
    <t>Presupuesto reprogramado (Recursos fiscales)</t>
  </si>
  <si>
    <t>Evolución del presupuesto reprogramado (Recursos  Fiscales) (%)</t>
  </si>
  <si>
    <t>EVOLUCIÓN DEL GASTO CORRIENTE</t>
  </si>
  <si>
    <t>Gasto corriente ejercido</t>
  </si>
  <si>
    <t>Presupuesto reprogramado (gasto corriente)</t>
  </si>
  <si>
    <t>Evolución del gasto corriente (%)</t>
  </si>
  <si>
    <t>EVOLUCIÓN DEL GASTO DE INVERSIÓN</t>
  </si>
  <si>
    <t>Gasto de inversión ejercido</t>
  </si>
  <si>
    <t xml:space="preserve"> Presupuesto reprogramado (Gasto de inversión)</t>
  </si>
  <si>
    <t>Evolución del gasto de inversión (Recursos Fiscales) (%)</t>
  </si>
  <si>
    <t>AUTOFINANCIAMIENTO</t>
  </si>
  <si>
    <t xml:space="preserve">Ingresos propios ejercidos </t>
  </si>
  <si>
    <t>Presupuesto ejercido</t>
  </si>
  <si>
    <t>Índice de autofinanciamiento (%)</t>
  </si>
  <si>
    <t>CAPTACIÓN DE INGRESOS PROPIOS</t>
  </si>
  <si>
    <t xml:space="preserve">Ingresos propios captados </t>
  </si>
  <si>
    <t>Ingresos propios programados</t>
  </si>
  <si>
    <t>Captación de Ingresos propios</t>
  </si>
  <si>
    <t>CUMPLIMIENTO DE NORMATIVIDAD DE PARTIDAS RESTRINGIDAS</t>
  </si>
  <si>
    <t xml:space="preserve"> </t>
  </si>
  <si>
    <t xml:space="preserve">Presupuesto ejercido de partidas sujetas a restricción </t>
  </si>
  <si>
    <t>Presupuesto autorizado de partidas sujetas a restricción</t>
  </si>
  <si>
    <t>Índice de evolución del presupuesto  ejercido de partidas sujetas a restricción (%)</t>
  </si>
  <si>
    <t>COMPORTAMIENTO AL SEGUNDO TRIMESTRE</t>
  </si>
  <si>
    <t>COMPORTAMIENTO AL TERCER TRIMESTRE</t>
  </si>
  <si>
    <t>Personas Capacitadas</t>
  </si>
  <si>
    <t>No.</t>
  </si>
  <si>
    <t>INDICADOR</t>
  </si>
  <si>
    <t>Unidad de Medida</t>
  </si>
  <si>
    <t>VARIABLES</t>
  </si>
  <si>
    <t>Indicadores del Sistema CONALEP</t>
  </si>
  <si>
    <t>Personas</t>
  </si>
  <si>
    <t>Indicadores Financieros del CONALEP</t>
  </si>
  <si>
    <t>Costo Prestadores de Servicios Profesionales</t>
  </si>
  <si>
    <t>Evolución del Presupuesto Reprogramado Total</t>
  </si>
  <si>
    <t>Evolución del Gasto Corriente</t>
  </si>
  <si>
    <t>Autofinanciamiento</t>
  </si>
  <si>
    <t>Captación de Ingresos Propios</t>
  </si>
  <si>
    <t>Cumplimiento de Normatividad de Partidas Restringidas</t>
  </si>
  <si>
    <t>COMPORTAMIENTO POR TRIMESTRE</t>
  </si>
  <si>
    <t>1er. Trim.</t>
  </si>
  <si>
    <t>2o. Trim.</t>
  </si>
  <si>
    <t>3er. Trim</t>
  </si>
  <si>
    <t>Comparativo por trimestre</t>
  </si>
  <si>
    <t>1°</t>
  </si>
  <si>
    <t>2°</t>
  </si>
  <si>
    <t>3°</t>
  </si>
  <si>
    <t>ACUMULADO AL TERCER TRIMESTRE DE CADA AÑO</t>
  </si>
  <si>
    <t>2008-2009</t>
  </si>
  <si>
    <t>Acumulado anual</t>
  </si>
  <si>
    <t>Acum. 3er. Trimestre</t>
  </si>
  <si>
    <t>Crecimiento anual</t>
  </si>
  <si>
    <t>2007-2008</t>
  </si>
  <si>
    <t>Crecimiento por trimestre</t>
  </si>
  <si>
    <t>Sesión Ordinaria  de  la H Junta Directiva</t>
  </si>
  <si>
    <t xml:space="preserve"> Sesión Ordinaria  de  la H Junta Directiva</t>
  </si>
  <si>
    <t>2009-2010</t>
  </si>
  <si>
    <t>2009-201</t>
  </si>
  <si>
    <t>Var. 2010-2011</t>
  </si>
  <si>
    <t>2010-2011</t>
  </si>
  <si>
    <t>2007-2011</t>
  </si>
  <si>
    <t xml:space="preserve">Evolución del Presupuesto Reprogramado </t>
  </si>
  <si>
    <t>Evolución del Gasto De Inversión</t>
  </si>
  <si>
    <t>Las variables de los indicadores financieros están expresadas en miles de pesos</t>
  </si>
  <si>
    <t>INDICADORES DEL SISTEMA CONALEP
COMPORTAMIENTO AL TERCER TRIMESTRE 2010 Y 2011</t>
  </si>
  <si>
    <t>Variación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</si>
</sst>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_ ;\-#,##0\ "/>
    <numFmt numFmtId="168" formatCode="#,##0_ ;[Red]\-#,##0\ "/>
  </numFmts>
  <fonts count="37">
    <font>
      <sz val="11"/>
      <color theme="1"/>
      <name val="Calibri"/>
      <family val="2"/>
      <scheme val="minor"/>
    </font>
    <font>
      <sz val="10"/>
      <name val="Arial"/>
      <family val="2"/>
    </font>
    <font>
      <sz val="7"/>
      <name val="Arial"/>
      <family val="2"/>
    </font>
    <font>
      <i/>
      <sz val="9"/>
      <name val="Humnst777 BT"/>
      <family val="2"/>
    </font>
    <font>
      <sz val="7"/>
      <color indexed="9"/>
      <name val="Arial"/>
      <family val="2"/>
    </font>
    <font>
      <i/>
      <sz val="9"/>
      <color indexed="57"/>
      <name val="Humnst777 BT"/>
      <family val="2"/>
    </font>
    <font>
      <b/>
      <sz val="10"/>
      <name val="Century Gothic"/>
      <family val="2"/>
    </font>
    <font>
      <b/>
      <sz val="14"/>
      <name val="Century Gothic"/>
      <family val="2"/>
    </font>
    <font>
      <sz val="8"/>
      <name val="Arial"/>
      <family val="2"/>
    </font>
    <font>
      <b/>
      <sz val="7"/>
      <name val="Arial"/>
      <family val="2"/>
    </font>
    <font>
      <b/>
      <sz val="8"/>
      <name val="Arial"/>
      <family val="2"/>
    </font>
    <font>
      <b/>
      <sz val="10"/>
      <name val="Arial"/>
      <family val="2"/>
    </font>
    <font>
      <b/>
      <sz val="8"/>
      <name val="Calibri"/>
      <family val="2"/>
    </font>
    <font>
      <sz val="9"/>
      <name val="Times New Roman"/>
      <family val="1"/>
    </font>
    <font>
      <sz val="11"/>
      <color indexed="8"/>
      <name val="Calibri"/>
      <family val="2"/>
    </font>
    <font>
      <sz val="10"/>
      <name val="Arial"/>
      <family val="2"/>
    </font>
    <font>
      <b/>
      <sz val="9"/>
      <name val="Arial"/>
      <family val="2"/>
    </font>
    <font>
      <sz val="10"/>
      <name val="Calibri"/>
      <family val="2"/>
    </font>
    <font>
      <sz val="9"/>
      <name val="Calibri"/>
      <family val="2"/>
    </font>
    <font>
      <b/>
      <i/>
      <sz val="8"/>
      <name val="Calibri"/>
      <family val="2"/>
    </font>
    <font>
      <sz val="8"/>
      <name val="Calibri"/>
      <family val="2"/>
    </font>
    <font>
      <sz val="6"/>
      <name val="Calibri"/>
      <family val="2"/>
    </font>
    <font>
      <i/>
      <sz val="9"/>
      <color indexed="57"/>
      <name val="Arial"/>
      <family val="2"/>
    </font>
    <font>
      <b/>
      <sz val="6"/>
      <name val="Arial"/>
      <family val="2"/>
    </font>
    <font>
      <sz val="6"/>
      <name val="Arial"/>
      <family val="2"/>
    </font>
    <font>
      <sz val="11"/>
      <color theme="1"/>
      <name val="Calibri"/>
      <family val="2"/>
      <scheme val="minor"/>
    </font>
    <font>
      <sz val="11"/>
      <color theme="0"/>
      <name val="Calibri"/>
      <family val="2"/>
      <scheme val="minor"/>
    </font>
    <font>
      <sz val="9"/>
      <color rgb="FFFFFFFF"/>
      <name val="Calibri"/>
      <family val="2"/>
    </font>
    <font>
      <sz val="8"/>
      <color rgb="FFFFFFFF"/>
      <name val="Calibri"/>
      <family val="2"/>
    </font>
    <font>
      <sz val="10"/>
      <color theme="0"/>
      <name val="Arial"/>
      <family val="2"/>
    </font>
    <font>
      <sz val="7"/>
      <color theme="0"/>
      <name val="Arial"/>
      <family val="2"/>
    </font>
    <font>
      <b/>
      <sz val="14"/>
      <color theme="0"/>
      <name val="Century Gothic"/>
      <family val="2"/>
    </font>
    <font>
      <sz val="8"/>
      <color theme="0"/>
      <name val="Arial"/>
      <family val="2"/>
    </font>
    <font>
      <b/>
      <sz val="7"/>
      <color theme="0"/>
      <name val="Arial"/>
      <family val="2"/>
    </font>
    <font>
      <b/>
      <sz val="10"/>
      <color rgb="FFFFFFFF"/>
      <name val="Calibri"/>
      <family val="2"/>
    </font>
    <font>
      <i/>
      <sz val="10"/>
      <color rgb="FF339966"/>
      <name val="Calibri"/>
      <family val="2"/>
    </font>
    <font>
      <sz val="8"/>
      <color theme="1"/>
      <name val="Arial"/>
      <family val="2"/>
    </font>
  </fonts>
  <fills count="8">
    <fill>
      <patternFill patternType="none"/>
    </fill>
    <fill>
      <patternFill patternType="gray125"/>
    </fill>
    <fill>
      <patternFill patternType="solid">
        <fgColor indexed="44"/>
        <bgColor indexed="64"/>
      </patternFill>
    </fill>
    <fill>
      <patternFill patternType="solid">
        <fgColor theme="6"/>
      </patternFill>
    </fill>
    <fill>
      <patternFill patternType="solid">
        <fgColor theme="4"/>
      </patternFill>
    </fill>
    <fill>
      <patternFill patternType="solid">
        <fgColor theme="4" tint="0.79998168889431442"/>
        <bgColor indexed="65"/>
      </patternFill>
    </fill>
    <fill>
      <patternFill patternType="solid">
        <fgColor rgb="FFCCCCFF"/>
        <bgColor rgb="FF000000"/>
      </patternFill>
    </fill>
    <fill>
      <patternFill patternType="solid">
        <fgColor theme="3" tint="0.59999389629810485"/>
        <bgColor indexed="64"/>
      </patternFill>
    </fill>
  </fills>
  <borders count="20">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17"/>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s>
  <cellStyleXfs count="14">
    <xf numFmtId="0" fontId="0" fillId="0" borderId="0"/>
    <xf numFmtId="0" fontId="25" fillId="5"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0" fontId="1" fillId="0" borderId="0"/>
    <xf numFmtId="9" fontId="14"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cellStyleXfs>
  <cellXfs count="246">
    <xf numFmtId="0" fontId="0" fillId="0" borderId="0" xfId="0"/>
    <xf numFmtId="0" fontId="2" fillId="0" borderId="0" xfId="6" applyFont="1"/>
    <xf numFmtId="0" fontId="2" fillId="0" borderId="0" xfId="6" applyFont="1" applyAlignment="1">
      <alignment horizontal="centerContinuous" vertical="center" wrapText="1"/>
    </xf>
    <xf numFmtId="0" fontId="2" fillId="0" borderId="0" xfId="6" applyFont="1" applyAlignment="1">
      <alignment horizontal="center"/>
    </xf>
    <xf numFmtId="0" fontId="3" fillId="0" borderId="0" xfId="6" applyFont="1" applyAlignment="1">
      <alignment horizontal="right"/>
    </xf>
    <xf numFmtId="0" fontId="4" fillId="0" borderId="0" xfId="6" applyFont="1" applyAlignment="1">
      <alignment horizontal="center"/>
    </xf>
    <xf numFmtId="0" fontId="5" fillId="0" borderId="0" xfId="0" applyFont="1"/>
    <xf numFmtId="0" fontId="6" fillId="0" borderId="0" xfId="6" applyFont="1" applyAlignment="1">
      <alignment horizontal="center" vertical="center" wrapText="1"/>
    </xf>
    <xf numFmtId="0" fontId="7" fillId="0" borderId="0" xfId="6" applyFont="1" applyAlignment="1">
      <alignment horizontal="center" vertical="center" wrapText="1"/>
    </xf>
    <xf numFmtId="0" fontId="8" fillId="0" borderId="0" xfId="6" applyFont="1" applyAlignment="1">
      <alignment horizontal="justify" vertical="center" wrapText="1"/>
    </xf>
    <xf numFmtId="0" fontId="2" fillId="0" borderId="0" xfId="6" applyFont="1" applyAlignment="1">
      <alignment vertical="center" wrapText="1"/>
    </xf>
    <xf numFmtId="0" fontId="9" fillId="0" borderId="1"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2" fillId="0" borderId="0" xfId="6" applyFont="1" applyAlignment="1">
      <alignment vertical="center"/>
    </xf>
    <xf numFmtId="0" fontId="2" fillId="0" borderId="0" xfId="6" applyFont="1" applyAlignment="1">
      <alignment horizontal="center" vertical="center"/>
    </xf>
    <xf numFmtId="0" fontId="9" fillId="0" borderId="3" xfId="6" applyFont="1" applyFill="1" applyBorder="1" applyAlignment="1">
      <alignment horizontal="center" vertical="center"/>
    </xf>
    <xf numFmtId="0" fontId="1" fillId="0" borderId="0" xfId="6" applyAlignment="1">
      <alignment vertical="center"/>
    </xf>
    <xf numFmtId="0" fontId="9" fillId="2" borderId="4" xfId="6" applyFont="1" applyFill="1" applyBorder="1" applyAlignment="1">
      <alignment horizontal="center" vertical="center"/>
    </xf>
    <xf numFmtId="0" fontId="9" fillId="2" borderId="5" xfId="6" applyFont="1" applyFill="1" applyBorder="1" applyAlignment="1">
      <alignment horizontal="center" vertical="center"/>
    </xf>
    <xf numFmtId="0" fontId="2" fillId="0" borderId="5" xfId="6" applyFont="1" applyBorder="1" applyAlignment="1">
      <alignment horizontal="left" vertical="center" wrapText="1"/>
    </xf>
    <xf numFmtId="3" fontId="2" fillId="0" borderId="6" xfId="6" applyNumberFormat="1" applyFont="1" applyFill="1" applyBorder="1" applyAlignment="1">
      <alignment horizontal="center" vertical="center"/>
    </xf>
    <xf numFmtId="3" fontId="2" fillId="0" borderId="3" xfId="6" applyNumberFormat="1" applyFont="1" applyFill="1" applyBorder="1" applyAlignment="1">
      <alignment horizontal="center" vertical="center"/>
    </xf>
    <xf numFmtId="3" fontId="2" fillId="0" borderId="4" xfId="10" applyNumberFormat="1" applyFont="1" applyFill="1" applyBorder="1" applyAlignment="1">
      <alignment horizontal="center" vertical="center"/>
    </xf>
    <xf numFmtId="164" fontId="2" fillId="0" borderId="5" xfId="10" applyNumberFormat="1" applyFont="1" applyFill="1" applyBorder="1" applyAlignment="1">
      <alignment horizontal="center" vertical="center"/>
    </xf>
    <xf numFmtId="43" fontId="1" fillId="0" borderId="0" xfId="5" applyAlignment="1">
      <alignment vertical="center"/>
    </xf>
    <xf numFmtId="1" fontId="1" fillId="0" borderId="0" xfId="10" applyNumberFormat="1" applyAlignment="1">
      <alignment vertical="center"/>
    </xf>
    <xf numFmtId="0" fontId="9" fillId="2" borderId="5" xfId="6" applyFont="1" applyFill="1" applyBorder="1" applyAlignment="1">
      <alignment horizontal="left" vertical="center" wrapText="1"/>
    </xf>
    <xf numFmtId="165" fontId="9" fillId="2" borderId="5" xfId="6" applyNumberFormat="1" applyFont="1" applyFill="1" applyBorder="1" applyAlignment="1">
      <alignment horizontal="center" vertical="center"/>
    </xf>
    <xf numFmtId="165" fontId="9" fillId="2" borderId="6" xfId="6" applyNumberFormat="1" applyFont="1" applyFill="1" applyBorder="1" applyAlignment="1">
      <alignment horizontal="center" vertical="center"/>
    </xf>
    <xf numFmtId="165" fontId="9" fillId="0" borderId="3" xfId="6" applyNumberFormat="1" applyFont="1" applyFill="1" applyBorder="1" applyAlignment="1">
      <alignment horizontal="center" vertical="center"/>
    </xf>
    <xf numFmtId="165" fontId="1" fillId="0" borderId="0" xfId="6" applyNumberFormat="1" applyAlignment="1">
      <alignment vertical="center"/>
    </xf>
    <xf numFmtId="0" fontId="2" fillId="0" borderId="0" xfId="6" applyFont="1" applyFill="1" applyBorder="1" applyAlignment="1">
      <alignment vertical="top" wrapText="1"/>
    </xf>
    <xf numFmtId="0" fontId="10" fillId="0" borderId="0" xfId="6" applyFont="1" applyFill="1" applyBorder="1" applyAlignment="1">
      <alignment horizontal="center" vertical="center"/>
    </xf>
    <xf numFmtId="0" fontId="11" fillId="0" borderId="0" xfId="6" applyFont="1" applyBorder="1" applyAlignment="1">
      <alignment horizontal="center"/>
    </xf>
    <xf numFmtId="164" fontId="1" fillId="0" borderId="0" xfId="10" applyNumberFormat="1"/>
    <xf numFmtId="165" fontId="1" fillId="0" borderId="0" xfId="6" applyNumberFormat="1"/>
    <xf numFmtId="0" fontId="1" fillId="0" borderId="0" xfId="6"/>
    <xf numFmtId="0" fontId="8" fillId="0" borderId="0" xfId="6" applyFont="1" applyFill="1" applyBorder="1"/>
    <xf numFmtId="0" fontId="8" fillId="0" borderId="0" xfId="6" applyFont="1" applyFill="1" applyBorder="1" applyAlignment="1">
      <alignment horizontal="center" vertical="center"/>
    </xf>
    <xf numFmtId="3" fontId="1" fillId="0" borderId="0" xfId="6" applyNumberFormat="1"/>
    <xf numFmtId="0" fontId="2" fillId="0" borderId="0" xfId="6" applyFont="1" applyFill="1" applyBorder="1" applyAlignment="1">
      <alignment horizontal="left" vertical="center" wrapText="1"/>
    </xf>
    <xf numFmtId="165" fontId="1" fillId="0" borderId="0" xfId="6" applyNumberFormat="1" applyFill="1" applyBorder="1" applyAlignment="1">
      <alignment vertical="center"/>
    </xf>
    <xf numFmtId="0" fontId="1" fillId="0" borderId="0" xfId="6" applyFill="1" applyBorder="1" applyAlignment="1">
      <alignment vertical="center"/>
    </xf>
    <xf numFmtId="0" fontId="1" fillId="0" borderId="0" xfId="6" applyBorder="1" applyAlignment="1">
      <alignment vertical="top"/>
    </xf>
    <xf numFmtId="0" fontId="1" fillId="0" borderId="0" xfId="6" applyAlignment="1">
      <alignment horizontal="center" vertical="center"/>
    </xf>
    <xf numFmtId="0" fontId="8" fillId="0" borderId="5" xfId="6" applyFont="1" applyBorder="1" applyAlignment="1">
      <alignment horizontal="center" vertical="center" wrapText="1"/>
    </xf>
    <xf numFmtId="0" fontId="8" fillId="0" borderId="7" xfId="6" applyFont="1" applyBorder="1" applyAlignment="1">
      <alignment horizontal="center" vertical="center" wrapText="1"/>
    </xf>
    <xf numFmtId="0" fontId="8" fillId="0" borderId="5" xfId="6" applyFont="1" applyFill="1" applyBorder="1" applyAlignment="1">
      <alignment vertical="top"/>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165" fontId="8" fillId="0" borderId="5" xfId="6" applyNumberFormat="1" applyFont="1" applyFill="1" applyBorder="1" applyAlignment="1">
      <alignment vertical="top"/>
    </xf>
    <xf numFmtId="0" fontId="12" fillId="0" borderId="0" xfId="6" applyFont="1"/>
    <xf numFmtId="0" fontId="13" fillId="0" borderId="0" xfId="6" applyFont="1"/>
    <xf numFmtId="164" fontId="1" fillId="0" borderId="0" xfId="10" applyNumberFormat="1" applyAlignment="1">
      <alignment vertical="center"/>
    </xf>
    <xf numFmtId="9" fontId="14" fillId="0" borderId="0" xfId="9" applyNumberFormat="1" applyFont="1" applyAlignment="1">
      <alignment vertical="center"/>
    </xf>
    <xf numFmtId="0" fontId="2" fillId="0" borderId="0" xfId="6" applyFont="1" applyFill="1" applyBorder="1" applyAlignment="1">
      <alignment vertical="top"/>
    </xf>
    <xf numFmtId="0" fontId="1" fillId="0" borderId="0" xfId="6" applyAlignment="1">
      <alignment wrapText="1"/>
    </xf>
    <xf numFmtId="2" fontId="1" fillId="0" borderId="0" xfId="6" applyNumberFormat="1" applyAlignment="1">
      <alignment vertical="center"/>
    </xf>
    <xf numFmtId="3" fontId="1" fillId="0" borderId="0" xfId="10" applyNumberFormat="1" applyAlignment="1">
      <alignment vertical="center"/>
    </xf>
    <xf numFmtId="9" fontId="1" fillId="0" borderId="0" xfId="9" applyNumberFormat="1" applyFont="1" applyAlignment="1">
      <alignment vertical="center"/>
    </xf>
    <xf numFmtId="9" fontId="1" fillId="0" borderId="0" xfId="10" applyAlignment="1">
      <alignment vertical="center"/>
    </xf>
    <xf numFmtId="9" fontId="1" fillId="0" borderId="0" xfId="9" applyFont="1" applyAlignment="1">
      <alignment vertical="center"/>
    </xf>
    <xf numFmtId="3" fontId="1" fillId="0" borderId="0" xfId="6" applyNumberFormat="1" applyAlignment="1">
      <alignment vertical="center"/>
    </xf>
    <xf numFmtId="4" fontId="1" fillId="0" borderId="0" xfId="6" applyNumberFormat="1" applyAlignment="1">
      <alignment vertical="center"/>
    </xf>
    <xf numFmtId="9" fontId="1" fillId="0" borderId="0" xfId="10"/>
    <xf numFmtId="0" fontId="8" fillId="0" borderId="0" xfId="6" applyFont="1" applyBorder="1" applyAlignment="1">
      <alignment horizontal="center" vertical="center" wrapText="1"/>
    </xf>
    <xf numFmtId="0" fontId="8" fillId="0" borderId="0" xfId="6" applyFont="1" applyFill="1" applyBorder="1" applyAlignment="1">
      <alignment vertical="top"/>
    </xf>
    <xf numFmtId="0" fontId="27" fillId="3" borderId="16" xfId="3" applyFont="1" applyBorder="1" applyAlignment="1">
      <alignment horizontal="center" vertical="center" wrapText="1"/>
    </xf>
    <xf numFmtId="0" fontId="28" fillId="3" borderId="16" xfId="3" applyFont="1" applyBorder="1" applyAlignment="1">
      <alignment horizontal="center" vertical="center" wrapText="1"/>
    </xf>
    <xf numFmtId="0" fontId="20" fillId="6" borderId="16" xfId="2" applyFont="1" applyFill="1" applyBorder="1" applyAlignment="1">
      <alignment wrapText="1"/>
    </xf>
    <xf numFmtId="3" fontId="20" fillId="6" borderId="16" xfId="2" applyNumberFormat="1" applyFont="1" applyFill="1" applyBorder="1"/>
    <xf numFmtId="0" fontId="20" fillId="5" borderId="16" xfId="1" applyFont="1" applyBorder="1" applyAlignment="1">
      <alignment wrapText="1"/>
    </xf>
    <xf numFmtId="3" fontId="20" fillId="5" borderId="16" xfId="1" applyNumberFormat="1" applyFont="1" applyBorder="1"/>
    <xf numFmtId="0" fontId="9" fillId="0" borderId="1" xfId="8" applyFont="1" applyFill="1" applyBorder="1" applyAlignment="1">
      <alignment horizontal="center" vertical="center" wrapText="1"/>
    </xf>
    <xf numFmtId="0" fontId="9" fillId="0" borderId="3" xfId="8" applyFont="1" applyFill="1" applyBorder="1" applyAlignment="1">
      <alignment horizontal="center" vertical="center"/>
    </xf>
    <xf numFmtId="3" fontId="24" fillId="0" borderId="5" xfId="8" applyNumberFormat="1" applyFont="1" applyFill="1" applyBorder="1" applyAlignment="1">
      <alignment vertical="center"/>
    </xf>
    <xf numFmtId="3" fontId="24" fillId="0" borderId="5" xfId="8" applyNumberFormat="1" applyFont="1" applyFill="1" applyBorder="1" applyAlignment="1">
      <alignment horizontal="center" vertical="center"/>
    </xf>
    <xf numFmtId="165" fontId="2" fillId="0" borderId="3" xfId="8" applyNumberFormat="1" applyFont="1" applyFill="1" applyBorder="1" applyAlignment="1">
      <alignment horizontal="center" vertical="center"/>
    </xf>
    <xf numFmtId="167" fontId="2" fillId="0" borderId="5" xfId="12" applyNumberFormat="1" applyFont="1" applyFill="1" applyBorder="1" applyAlignment="1">
      <alignment horizontal="center" vertical="center"/>
    </xf>
    <xf numFmtId="164" fontId="2" fillId="0" borderId="5" xfId="12" applyNumberFormat="1" applyFont="1" applyFill="1" applyBorder="1" applyAlignment="1">
      <alignment horizontal="center" vertical="center"/>
    </xf>
    <xf numFmtId="3" fontId="2" fillId="0" borderId="5" xfId="12" applyNumberFormat="1" applyFont="1" applyFill="1" applyBorder="1" applyAlignment="1">
      <alignment horizontal="center" vertical="center"/>
    </xf>
    <xf numFmtId="0" fontId="9" fillId="0" borderId="0" xfId="8" applyFont="1" applyFill="1" applyBorder="1" applyAlignment="1">
      <alignment horizontal="left" vertical="center" wrapText="1"/>
    </xf>
    <xf numFmtId="3" fontId="9" fillId="0" borderId="0" xfId="8" applyNumberFormat="1" applyFont="1" applyFill="1" applyBorder="1" applyAlignment="1">
      <alignment horizontal="center" vertical="center"/>
    </xf>
    <xf numFmtId="165" fontId="9" fillId="0" borderId="0" xfId="8" applyNumberFormat="1" applyFont="1" applyFill="1" applyBorder="1" applyAlignment="1">
      <alignment horizontal="center" vertical="center"/>
    </xf>
    <xf numFmtId="3" fontId="9" fillId="0" borderId="0" xfId="12" applyNumberFormat="1" applyFont="1" applyFill="1" applyBorder="1" applyAlignment="1">
      <alignment horizontal="center" vertical="center"/>
    </xf>
    <xf numFmtId="164" fontId="9" fillId="0" borderId="0" xfId="12" applyNumberFormat="1" applyFont="1" applyFill="1" applyBorder="1" applyAlignment="1">
      <alignment horizontal="center" vertical="center"/>
    </xf>
    <xf numFmtId="165" fontId="2" fillId="0" borderId="0" xfId="8" applyNumberFormat="1" applyFont="1" applyFill="1" applyBorder="1" applyAlignment="1">
      <alignment horizontal="center" vertical="center"/>
    </xf>
    <xf numFmtId="164" fontId="2" fillId="0" borderId="5" xfId="12" applyNumberFormat="1" applyFont="1" applyFill="1" applyBorder="1" applyAlignment="1">
      <alignment horizontal="center" vertical="center" wrapText="1"/>
    </xf>
    <xf numFmtId="0" fontId="9" fillId="0" borderId="0" xfId="8" applyFont="1" applyFill="1" applyBorder="1" applyAlignment="1">
      <alignment horizontal="center" vertical="center"/>
    </xf>
    <xf numFmtId="0" fontId="9" fillId="0" borderId="0" xfId="8" applyFont="1" applyFill="1" applyBorder="1" applyAlignment="1">
      <alignment vertical="top"/>
    </xf>
    <xf numFmtId="0" fontId="8" fillId="0" borderId="0" xfId="8" applyFont="1" applyFill="1" applyBorder="1"/>
    <xf numFmtId="0" fontId="8" fillId="0" borderId="0" xfId="8" applyFont="1" applyFill="1" applyBorder="1" applyAlignment="1">
      <alignment horizontal="center" vertical="center"/>
    </xf>
    <xf numFmtId="0" fontId="2" fillId="0" borderId="0" xfId="8" applyFont="1" applyFill="1" applyBorder="1" applyAlignment="1">
      <alignment horizontal="left" vertical="center" wrapText="1"/>
    </xf>
    <xf numFmtId="165" fontId="1" fillId="0" borderId="0" xfId="8" applyNumberFormat="1" applyFill="1" applyBorder="1" applyAlignment="1">
      <alignment vertical="center"/>
    </xf>
    <xf numFmtId="0" fontId="1" fillId="0" borderId="0" xfId="8" applyFill="1" applyBorder="1" applyAlignment="1">
      <alignment vertical="center"/>
    </xf>
    <xf numFmtId="0" fontId="1" fillId="0" borderId="0" xfId="8" applyFill="1"/>
    <xf numFmtId="0" fontId="29" fillId="0" borderId="0" xfId="8" applyFont="1" applyFill="1"/>
    <xf numFmtId="0" fontId="2" fillId="0" borderId="0" xfId="8" applyFont="1" applyFill="1"/>
    <xf numFmtId="0" fontId="2" fillId="0" borderId="0" xfId="8" applyFont="1" applyFill="1" applyAlignment="1">
      <alignment horizontal="centerContinuous" vertical="center" wrapText="1"/>
    </xf>
    <xf numFmtId="0" fontId="2" fillId="0" borderId="0" xfId="8" applyFont="1" applyFill="1" applyAlignment="1">
      <alignment horizontal="center"/>
    </xf>
    <xf numFmtId="0" fontId="30" fillId="0" borderId="0" xfId="8" applyFont="1" applyFill="1"/>
    <xf numFmtId="0" fontId="30" fillId="0" borderId="0" xfId="8" applyFont="1" applyFill="1" applyBorder="1"/>
    <xf numFmtId="0" fontId="2" fillId="0" borderId="0" xfId="8" applyFont="1" applyFill="1" applyBorder="1"/>
    <xf numFmtId="0" fontId="2" fillId="0" borderId="0" xfId="8" applyFont="1" applyFill="1" applyBorder="1" applyAlignment="1">
      <alignment horizontal="centerContinuous" vertical="center" wrapText="1"/>
    </xf>
    <xf numFmtId="0" fontId="2" fillId="0" borderId="0" xfId="8" applyFont="1" applyFill="1" applyBorder="1" applyAlignment="1">
      <alignment horizontal="center"/>
    </xf>
    <xf numFmtId="0" fontId="5" fillId="0" borderId="0" xfId="8" applyFont="1" applyFill="1"/>
    <xf numFmtId="0" fontId="31" fillId="0" borderId="0" xfId="8" applyFont="1" applyFill="1" applyAlignment="1">
      <alignment horizontal="center" vertical="center" wrapText="1"/>
    </xf>
    <xf numFmtId="0" fontId="2" fillId="0" borderId="0" xfId="8" applyFont="1" applyFill="1" applyAlignment="1">
      <alignment vertical="center" wrapText="1"/>
    </xf>
    <xf numFmtId="0" fontId="30" fillId="0" borderId="0" xfId="8" applyFont="1" applyFill="1" applyAlignment="1">
      <alignment vertical="center"/>
    </xf>
    <xf numFmtId="0" fontId="2" fillId="0" borderId="0" xfId="8" applyFont="1" applyFill="1" applyAlignment="1">
      <alignment vertical="center"/>
    </xf>
    <xf numFmtId="0" fontId="29" fillId="0" borderId="0" xfId="8" applyFont="1" applyFill="1" applyAlignment="1">
      <alignment vertical="center"/>
    </xf>
    <xf numFmtId="0" fontId="1" fillId="0" borderId="0" xfId="8" applyFill="1" applyAlignment="1">
      <alignment vertical="center"/>
    </xf>
    <xf numFmtId="0" fontId="9" fillId="0" borderId="5" xfId="8" applyFont="1" applyFill="1" applyBorder="1" applyAlignment="1">
      <alignment horizontal="left" vertical="center" wrapText="1"/>
    </xf>
    <xf numFmtId="165" fontId="29" fillId="0" borderId="0" xfId="8" applyNumberFormat="1" applyFont="1" applyFill="1" applyAlignment="1">
      <alignment vertical="center"/>
    </xf>
    <xf numFmtId="165" fontId="1" fillId="0" borderId="0" xfId="8" applyNumberFormat="1" applyFill="1" applyAlignment="1">
      <alignment vertical="center"/>
    </xf>
    <xf numFmtId="165" fontId="30" fillId="0" borderId="0" xfId="8" applyNumberFormat="1" applyFont="1" applyFill="1" applyAlignment="1">
      <alignment vertical="center"/>
    </xf>
    <xf numFmtId="164" fontId="1" fillId="0" borderId="0" xfId="12" applyNumberFormat="1" applyFill="1"/>
    <xf numFmtId="0" fontId="11" fillId="0" borderId="0" xfId="8" applyFont="1" applyFill="1" applyBorder="1" applyAlignment="1">
      <alignment horizontal="center"/>
    </xf>
    <xf numFmtId="3" fontId="1" fillId="0" borderId="0" xfId="8" applyNumberFormat="1" applyFill="1"/>
    <xf numFmtId="0" fontId="1" fillId="0" borderId="0" xfId="8" applyFill="1" applyBorder="1" applyAlignment="1">
      <alignment vertical="top"/>
    </xf>
    <xf numFmtId="0" fontId="1" fillId="0" borderId="0" xfId="8" applyFill="1" applyAlignment="1">
      <alignment horizontal="center" vertical="center"/>
    </xf>
    <xf numFmtId="0" fontId="29" fillId="0" borderId="0" xfId="8" applyFont="1" applyFill="1" applyAlignment="1">
      <alignment horizontal="center" vertical="center"/>
    </xf>
    <xf numFmtId="0" fontId="13" fillId="0" borderId="0" xfId="8" applyFont="1" applyFill="1"/>
    <xf numFmtId="0" fontId="23" fillId="7" borderId="8" xfId="8" applyFont="1" applyFill="1" applyBorder="1" applyAlignment="1">
      <alignment horizontal="center" vertical="center"/>
    </xf>
    <xf numFmtId="0" fontId="23" fillId="7" borderId="5" xfId="8" applyFont="1" applyFill="1" applyBorder="1" applyAlignment="1">
      <alignment horizontal="center" vertical="center"/>
    </xf>
    <xf numFmtId="164" fontId="9" fillId="7" borderId="5" xfId="12" applyNumberFormat="1" applyFont="1" applyFill="1" applyBorder="1" applyAlignment="1">
      <alignment horizontal="center" vertical="center"/>
    </xf>
    <xf numFmtId="0" fontId="29" fillId="0" borderId="0" xfId="8" applyFont="1" applyFill="1" applyBorder="1" applyAlignment="1"/>
    <xf numFmtId="3" fontId="29" fillId="0" borderId="0" xfId="8" applyNumberFormat="1" applyFont="1" applyFill="1" applyBorder="1" applyAlignment="1"/>
    <xf numFmtId="0" fontId="30" fillId="0" borderId="0" xfId="8" applyFont="1" applyFill="1" applyBorder="1" applyAlignment="1"/>
    <xf numFmtId="0" fontId="31" fillId="0" borderId="0" xfId="8" applyFont="1" applyFill="1" applyBorder="1" applyAlignment="1">
      <alignment vertical="center" wrapText="1"/>
    </xf>
    <xf numFmtId="0" fontId="32" fillId="0" borderId="0" xfId="8" applyFont="1" applyFill="1" applyBorder="1" applyAlignment="1">
      <alignment vertical="center" wrapText="1"/>
    </xf>
    <xf numFmtId="0" fontId="30" fillId="0" borderId="0" xfId="8" applyFont="1" applyFill="1" applyBorder="1" applyAlignment="1">
      <alignment vertical="center"/>
    </xf>
    <xf numFmtId="0" fontId="33" fillId="0" borderId="0" xfId="8" applyFont="1" applyFill="1" applyBorder="1" applyAlignment="1">
      <alignment vertical="center"/>
    </xf>
    <xf numFmtId="1" fontId="33" fillId="0" borderId="0" xfId="8" applyNumberFormat="1" applyFont="1" applyFill="1" applyBorder="1" applyAlignment="1">
      <alignment horizontal="center" vertical="center"/>
    </xf>
    <xf numFmtId="1" fontId="33" fillId="0" borderId="0" xfId="8" applyNumberFormat="1" applyFont="1" applyFill="1" applyBorder="1" applyAlignment="1">
      <alignment horizontal="center" vertical="center" wrapText="1"/>
    </xf>
    <xf numFmtId="3" fontId="33" fillId="0" borderId="0" xfId="8" applyNumberFormat="1" applyFont="1" applyFill="1" applyBorder="1" applyAlignment="1">
      <alignment horizontal="center" vertical="center" wrapText="1"/>
    </xf>
    <xf numFmtId="0" fontId="29" fillId="0" borderId="0" xfId="8" applyFont="1" applyFill="1" applyBorder="1" applyAlignment="1">
      <alignment vertical="center"/>
    </xf>
    <xf numFmtId="3" fontId="30" fillId="0" borderId="0" xfId="8" applyNumberFormat="1" applyFont="1" applyFill="1" applyBorder="1" applyAlignment="1">
      <alignment vertical="center"/>
    </xf>
    <xf numFmtId="3" fontId="30" fillId="0" borderId="0" xfId="8" applyNumberFormat="1" applyFont="1" applyFill="1" applyBorder="1" applyAlignment="1">
      <alignment vertical="center" wrapText="1"/>
    </xf>
    <xf numFmtId="3" fontId="30" fillId="0" borderId="0" xfId="8" applyNumberFormat="1" applyFont="1" applyFill="1" applyBorder="1" applyAlignment="1"/>
    <xf numFmtId="164" fontId="30" fillId="0" borderId="0" xfId="12" applyNumberFormat="1" applyFont="1" applyFill="1" applyBorder="1" applyAlignment="1">
      <alignment vertical="center"/>
    </xf>
    <xf numFmtId="164" fontId="30" fillId="0" borderId="0" xfId="12" applyNumberFormat="1" applyFont="1" applyFill="1" applyBorder="1" applyAlignment="1">
      <alignment vertical="center" wrapText="1"/>
    </xf>
    <xf numFmtId="165" fontId="29" fillId="0" borderId="0" xfId="8" applyNumberFormat="1" applyFont="1" applyFill="1" applyBorder="1" applyAlignment="1">
      <alignment vertical="center"/>
    </xf>
    <xf numFmtId="3" fontId="29" fillId="0" borderId="0" xfId="8" applyNumberFormat="1" applyFont="1" applyFill="1" applyBorder="1" applyAlignment="1">
      <alignment vertical="center"/>
    </xf>
    <xf numFmtId="3" fontId="1" fillId="0" borderId="0" xfId="6" applyNumberFormat="1" applyAlignment="1">
      <alignment horizontal="center" vertical="center"/>
    </xf>
    <xf numFmtId="3" fontId="8" fillId="0" borderId="0" xfId="8" applyNumberFormat="1" applyFont="1" applyFill="1" applyBorder="1" applyAlignment="1">
      <alignment horizontal="center" vertical="center"/>
    </xf>
    <xf numFmtId="0" fontId="10" fillId="0" borderId="0" xfId="8" applyFont="1" applyFill="1" applyBorder="1" applyAlignment="1">
      <alignment horizontal="center" vertical="center"/>
    </xf>
    <xf numFmtId="3" fontId="33" fillId="0" borderId="0" xfId="8" applyNumberFormat="1" applyFont="1" applyFill="1" applyBorder="1" applyAlignment="1">
      <alignment horizontal="center" vertical="center"/>
    </xf>
    <xf numFmtId="3" fontId="9" fillId="7" borderId="5" xfId="12" applyNumberFormat="1" applyFont="1" applyFill="1" applyBorder="1" applyAlignment="1">
      <alignment horizontal="center" vertical="center"/>
    </xf>
    <xf numFmtId="0" fontId="22" fillId="0" borderId="0" xfId="8" applyFont="1" applyFill="1" applyBorder="1" applyAlignment="1">
      <alignment horizontal="center"/>
    </xf>
    <xf numFmtId="0" fontId="17" fillId="0" borderId="0" xfId="8" applyFont="1" applyBorder="1"/>
    <xf numFmtId="0" fontId="35" fillId="0" borderId="0" xfId="8" applyFont="1" applyBorder="1"/>
    <xf numFmtId="0" fontId="18" fillId="0" borderId="0" xfId="8" applyFont="1" applyBorder="1"/>
    <xf numFmtId="0" fontId="19" fillId="0" borderId="0" xfId="8" applyFont="1" applyBorder="1"/>
    <xf numFmtId="0" fontId="20" fillId="0" borderId="0" xfId="8" applyFont="1" applyBorder="1"/>
    <xf numFmtId="0" fontId="12" fillId="0" borderId="0" xfId="8" applyFont="1" applyBorder="1" applyAlignment="1">
      <alignment horizontal="left" wrapText="1"/>
    </xf>
    <xf numFmtId="0" fontId="12" fillId="0" borderId="0" xfId="8" applyFont="1" applyBorder="1" applyAlignment="1">
      <alignment horizontal="center" vertical="center"/>
    </xf>
    <xf numFmtId="0" fontId="21" fillId="0" borderId="0" xfId="8" applyFont="1" applyBorder="1" applyAlignment="1">
      <alignment horizontal="center" vertical="center"/>
    </xf>
    <xf numFmtId="0" fontId="20" fillId="0" borderId="0" xfId="8" applyFont="1" applyBorder="1" applyAlignment="1">
      <alignment wrapText="1"/>
    </xf>
    <xf numFmtId="0" fontId="12" fillId="0" borderId="0" xfId="8" applyFont="1" applyBorder="1" applyAlignment="1">
      <alignment wrapText="1"/>
    </xf>
    <xf numFmtId="0" fontId="12" fillId="0" borderId="0" xfId="8" applyFont="1" applyBorder="1" applyAlignment="1">
      <alignment vertical="center"/>
    </xf>
    <xf numFmtId="0" fontId="21" fillId="0" borderId="0" xfId="8" applyFont="1" applyBorder="1" applyAlignment="1">
      <alignment vertical="center"/>
    </xf>
    <xf numFmtId="166" fontId="20" fillId="0" borderId="0" xfId="8" applyNumberFormat="1" applyFont="1" applyBorder="1"/>
    <xf numFmtId="166" fontId="12" fillId="0" borderId="0" xfId="8" applyNumberFormat="1" applyFont="1" applyBorder="1" applyAlignment="1">
      <alignment vertical="center"/>
    </xf>
    <xf numFmtId="0" fontId="20" fillId="0" borderId="19" xfId="8" applyFont="1" applyBorder="1" applyAlignment="1"/>
    <xf numFmtId="0" fontId="36" fillId="0" borderId="0" xfId="0" applyFont="1"/>
    <xf numFmtId="0" fontId="34" fillId="4" borderId="0" xfId="2" applyFont="1" applyBorder="1" applyAlignment="1">
      <alignment horizontal="center" vertical="center" wrapText="1"/>
    </xf>
    <xf numFmtId="0" fontId="34" fillId="4" borderId="0" xfId="2" applyFont="1" applyBorder="1" applyAlignment="1">
      <alignment horizontal="center" vertical="center"/>
    </xf>
    <xf numFmtId="0" fontId="27" fillId="3" borderId="17" xfId="3" applyFont="1" applyBorder="1" applyAlignment="1">
      <alignment horizontal="center" vertical="center" wrapText="1"/>
    </xf>
    <xf numFmtId="0" fontId="27" fillId="3" borderId="18" xfId="3" applyFont="1" applyBorder="1" applyAlignment="1">
      <alignment horizontal="center" vertical="center" wrapText="1"/>
    </xf>
    <xf numFmtId="0" fontId="20" fillId="6" borderId="16" xfId="2" applyFont="1" applyFill="1" applyBorder="1" applyAlignment="1">
      <alignment horizontal="center" vertical="center"/>
    </xf>
    <xf numFmtId="0" fontId="20" fillId="6" borderId="16" xfId="2" applyFont="1" applyFill="1" applyBorder="1" applyAlignment="1">
      <alignment vertical="center"/>
    </xf>
    <xf numFmtId="0" fontId="12" fillId="6" borderId="16" xfId="2" applyFont="1" applyFill="1" applyBorder="1" applyAlignment="1">
      <alignment horizontal="left" vertical="center" wrapText="1"/>
    </xf>
    <xf numFmtId="0" fontId="12" fillId="6" borderId="16" xfId="2" applyFont="1" applyFill="1" applyBorder="1" applyAlignment="1">
      <alignment wrapText="1"/>
    </xf>
    <xf numFmtId="3" fontId="12" fillId="6" borderId="16" xfId="2" applyNumberFormat="1" applyFont="1" applyFill="1" applyBorder="1" applyAlignment="1">
      <alignment horizontal="center" vertical="center"/>
    </xf>
    <xf numFmtId="3" fontId="12" fillId="6" borderId="16" xfId="2" applyNumberFormat="1" applyFont="1" applyFill="1" applyBorder="1" applyAlignment="1">
      <alignment vertical="center"/>
    </xf>
    <xf numFmtId="165" fontId="21" fillId="6" borderId="16" xfId="2" applyNumberFormat="1" applyFont="1" applyFill="1" applyBorder="1" applyAlignment="1">
      <alignment horizontal="center" vertical="center"/>
    </xf>
    <xf numFmtId="0" fontId="21" fillId="6" borderId="16" xfId="2" applyFont="1" applyFill="1" applyBorder="1" applyAlignment="1">
      <alignment vertical="center"/>
    </xf>
    <xf numFmtId="0" fontId="20" fillId="5" borderId="16" xfId="1" applyFont="1" applyBorder="1" applyAlignment="1">
      <alignment horizontal="center" vertical="center"/>
    </xf>
    <xf numFmtId="0" fontId="12" fillId="5" borderId="16" xfId="1" applyFont="1" applyBorder="1" applyAlignment="1">
      <alignment horizontal="left" vertical="center" wrapText="1"/>
    </xf>
    <xf numFmtId="166" fontId="12" fillId="5" borderId="16" xfId="1" applyNumberFormat="1" applyFont="1" applyBorder="1" applyAlignment="1">
      <alignment horizontal="center" vertical="center"/>
    </xf>
    <xf numFmtId="3" fontId="21" fillId="5" borderId="16" xfId="1" applyNumberFormat="1" applyFont="1" applyBorder="1" applyAlignment="1">
      <alignment horizontal="center" vertical="center"/>
    </xf>
    <xf numFmtId="166" fontId="12" fillId="6" borderId="16" xfId="2" applyNumberFormat="1" applyFont="1" applyFill="1" applyBorder="1" applyAlignment="1">
      <alignment horizontal="center" vertical="center"/>
    </xf>
    <xf numFmtId="166" fontId="12" fillId="6" borderId="16" xfId="2" applyNumberFormat="1" applyFont="1" applyFill="1" applyBorder="1" applyAlignment="1">
      <alignment vertical="center"/>
    </xf>
    <xf numFmtId="3" fontId="9" fillId="0" borderId="6" xfId="8" applyNumberFormat="1" applyFont="1" applyFill="1" applyBorder="1" applyAlignment="1">
      <alignment horizontal="center" vertical="center"/>
    </xf>
    <xf numFmtId="3" fontId="9" fillId="0" borderId="9" xfId="8" applyNumberFormat="1" applyFont="1" applyFill="1" applyBorder="1" applyAlignment="1">
      <alignment horizontal="center" vertical="center"/>
    </xf>
    <xf numFmtId="3" fontId="9" fillId="0" borderId="4" xfId="8" applyNumberFormat="1" applyFont="1" applyFill="1" applyBorder="1" applyAlignment="1">
      <alignment horizontal="center" vertical="center"/>
    </xf>
    <xf numFmtId="3" fontId="9" fillId="7" borderId="5" xfId="12" applyNumberFormat="1" applyFont="1" applyFill="1" applyBorder="1" applyAlignment="1">
      <alignment horizontal="center" vertical="center"/>
    </xf>
    <xf numFmtId="165" fontId="9" fillId="7" borderId="5" xfId="8" applyNumberFormat="1" applyFont="1" applyFill="1" applyBorder="1" applyAlignment="1">
      <alignment horizontal="center" vertical="center"/>
    </xf>
    <xf numFmtId="0" fontId="33" fillId="0" borderId="0" xfId="8" applyFont="1" applyFill="1" applyBorder="1" applyAlignment="1">
      <alignment horizontal="center" vertical="center"/>
    </xf>
    <xf numFmtId="0" fontId="22" fillId="0" borderId="0" xfId="8" applyFont="1" applyFill="1" applyBorder="1" applyAlignment="1">
      <alignment horizontal="center"/>
    </xf>
    <xf numFmtId="0" fontId="11" fillId="0" borderId="0" xfId="8" applyFont="1" applyFill="1" applyAlignment="1">
      <alignment horizontal="center" vertical="center" wrapText="1"/>
    </xf>
    <xf numFmtId="0" fontId="9" fillId="0" borderId="10" xfId="8" applyFont="1" applyFill="1" applyBorder="1" applyAlignment="1">
      <alignment horizontal="center" vertical="center" wrapText="1"/>
    </xf>
    <xf numFmtId="0" fontId="9" fillId="0" borderId="11" xfId="8"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5" xfId="8" applyFont="1" applyFill="1" applyBorder="1" applyAlignment="1">
      <alignment horizontal="center" vertical="center" wrapText="1"/>
    </xf>
    <xf numFmtId="0" fontId="9" fillId="7" borderId="10" xfId="8" applyFont="1" applyFill="1" applyBorder="1" applyAlignment="1">
      <alignment horizontal="center" vertical="center"/>
    </xf>
    <xf numFmtId="0" fontId="9" fillId="7" borderId="11" xfId="8" applyFont="1" applyFill="1" applyBorder="1" applyAlignment="1">
      <alignment horizontal="center" vertical="center"/>
    </xf>
    <xf numFmtId="0" fontId="9" fillId="7" borderId="12" xfId="8" applyFont="1" applyFill="1" applyBorder="1" applyAlignment="1">
      <alignment horizontal="center" vertical="center"/>
    </xf>
    <xf numFmtId="0" fontId="9" fillId="7" borderId="13" xfId="8" applyFont="1" applyFill="1" applyBorder="1" applyAlignment="1">
      <alignment horizontal="center" vertical="center"/>
    </xf>
    <xf numFmtId="0" fontId="9" fillId="7" borderId="2" xfId="8" applyFont="1" applyFill="1" applyBorder="1" applyAlignment="1">
      <alignment horizontal="center" vertical="center"/>
    </xf>
    <xf numFmtId="0" fontId="9" fillId="7" borderId="14" xfId="8" applyFont="1" applyFill="1" applyBorder="1" applyAlignment="1">
      <alignment horizontal="center" vertical="center"/>
    </xf>
    <xf numFmtId="0" fontId="9" fillId="7" borderId="6" xfId="8" applyFont="1" applyFill="1" applyBorder="1" applyAlignment="1">
      <alignment horizontal="center" vertical="center"/>
    </xf>
    <xf numFmtId="0" fontId="9" fillId="7" borderId="4" xfId="8" applyFont="1" applyFill="1" applyBorder="1" applyAlignment="1">
      <alignment horizontal="center" vertical="center"/>
    </xf>
    <xf numFmtId="3" fontId="9" fillId="7" borderId="6" xfId="12" applyNumberFormat="1" applyFont="1" applyFill="1" applyBorder="1" applyAlignment="1">
      <alignment horizontal="center" vertical="center"/>
    </xf>
    <xf numFmtId="3" fontId="9" fillId="7" borderId="4" xfId="12" applyNumberFormat="1" applyFont="1" applyFill="1" applyBorder="1" applyAlignment="1">
      <alignment horizontal="center" vertical="center"/>
    </xf>
    <xf numFmtId="0" fontId="9" fillId="7" borderId="7" xfId="8" applyFont="1" applyFill="1" applyBorder="1" applyAlignment="1">
      <alignment horizontal="center" vertical="center"/>
    </xf>
    <xf numFmtId="0" fontId="9" fillId="7" borderId="8" xfId="8" applyFont="1" applyFill="1" applyBorder="1" applyAlignment="1">
      <alignment horizontal="center" vertical="center"/>
    </xf>
    <xf numFmtId="0" fontId="10" fillId="0" borderId="0" xfId="8" applyFont="1" applyFill="1" applyBorder="1" applyAlignment="1">
      <alignment horizontal="center" vertical="center"/>
    </xf>
    <xf numFmtId="3" fontId="33" fillId="0" borderId="0" xfId="8" applyNumberFormat="1" applyFont="1" applyFill="1" applyBorder="1" applyAlignment="1">
      <alignment horizontal="center" vertical="center"/>
    </xf>
    <xf numFmtId="164" fontId="9" fillId="7" borderId="6" xfId="12" applyNumberFormat="1" applyFont="1" applyFill="1" applyBorder="1" applyAlignment="1">
      <alignment horizontal="center" vertical="center"/>
    </xf>
    <xf numFmtId="164" fontId="9" fillId="7" borderId="4" xfId="12" applyNumberFormat="1" applyFont="1" applyFill="1" applyBorder="1" applyAlignment="1">
      <alignment horizontal="center" vertical="center"/>
    </xf>
    <xf numFmtId="3" fontId="2" fillId="0" borderId="6" xfId="8" applyNumberFormat="1" applyFont="1" applyFill="1" applyBorder="1" applyAlignment="1">
      <alignment horizontal="center" vertical="center"/>
    </xf>
    <xf numFmtId="3" fontId="2" fillId="0" borderId="9" xfId="8" applyNumberFormat="1" applyFont="1" applyFill="1" applyBorder="1" applyAlignment="1">
      <alignment horizontal="center" vertical="center"/>
    </xf>
    <xf numFmtId="3" fontId="2" fillId="0" borderId="4" xfId="8" applyNumberFormat="1" applyFont="1" applyFill="1" applyBorder="1" applyAlignment="1">
      <alignment horizontal="center" vertical="center"/>
    </xf>
    <xf numFmtId="168" fontId="2" fillId="0" borderId="6" xfId="12" applyNumberFormat="1" applyFont="1" applyFill="1" applyBorder="1" applyAlignment="1">
      <alignment horizontal="center" vertical="center" wrapText="1"/>
    </xf>
    <xf numFmtId="168" fontId="2" fillId="0" borderId="4" xfId="12" applyNumberFormat="1" applyFont="1" applyFill="1" applyBorder="1" applyAlignment="1">
      <alignment horizontal="center" vertical="center" wrapText="1"/>
    </xf>
    <xf numFmtId="3" fontId="2" fillId="0" borderId="6" xfId="12" applyNumberFormat="1" applyFont="1" applyFill="1" applyBorder="1" applyAlignment="1">
      <alignment horizontal="center" vertical="center" wrapText="1"/>
    </xf>
    <xf numFmtId="3" fontId="2" fillId="0" borderId="4" xfId="12" applyNumberFormat="1" applyFont="1" applyFill="1" applyBorder="1" applyAlignment="1">
      <alignment horizontal="center" vertical="center" wrapText="1"/>
    </xf>
    <xf numFmtId="1" fontId="9" fillId="7" borderId="6" xfId="8" applyNumberFormat="1" applyFont="1" applyFill="1" applyBorder="1" applyAlignment="1">
      <alignment horizontal="center" vertical="center"/>
    </xf>
    <xf numFmtId="1" fontId="9" fillId="7" borderId="9" xfId="8" applyNumberFormat="1" applyFont="1" applyFill="1" applyBorder="1" applyAlignment="1">
      <alignment horizontal="center" vertical="center"/>
    </xf>
    <xf numFmtId="1" fontId="9" fillId="7" borderId="4" xfId="8" applyNumberFormat="1" applyFont="1" applyFill="1" applyBorder="1" applyAlignment="1">
      <alignment horizontal="center" vertical="center"/>
    </xf>
    <xf numFmtId="0" fontId="3" fillId="0" borderId="0" xfId="6" applyFont="1" applyAlignment="1">
      <alignment horizontal="right"/>
    </xf>
    <xf numFmtId="0" fontId="26" fillId="3" borderId="15" xfId="3" applyBorder="1" applyAlignment="1">
      <alignment horizontal="center" vertical="center"/>
    </xf>
    <xf numFmtId="0" fontId="6" fillId="0" borderId="0" xfId="6" applyFont="1" applyAlignment="1">
      <alignment horizontal="center" vertical="center" wrapText="1"/>
    </xf>
    <xf numFmtId="0" fontId="9" fillId="0" borderId="6" xfId="6" applyFont="1" applyFill="1" applyBorder="1" applyAlignment="1">
      <alignment horizontal="center" vertical="center" wrapText="1"/>
    </xf>
    <xf numFmtId="0" fontId="9" fillId="0" borderId="9" xfId="6" applyFont="1" applyFill="1" applyBorder="1" applyAlignment="1">
      <alignment horizontal="center" vertical="center" wrapText="1"/>
    </xf>
    <xf numFmtId="1" fontId="9" fillId="2" borderId="7" xfId="6" applyNumberFormat="1" applyFont="1" applyFill="1" applyBorder="1" applyAlignment="1">
      <alignment horizontal="center" vertical="center"/>
    </xf>
    <xf numFmtId="1" fontId="9" fillId="2" borderId="8" xfId="6" applyNumberFormat="1" applyFont="1" applyFill="1" applyBorder="1" applyAlignment="1">
      <alignment horizontal="center" vertical="center"/>
    </xf>
    <xf numFmtId="0" fontId="9" fillId="2" borderId="6"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8" fillId="0" borderId="7" xfId="6" applyFont="1" applyBorder="1" applyAlignment="1">
      <alignment horizontal="center" vertical="center" wrapText="1"/>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0" fontId="8" fillId="0" borderId="0" xfId="6" applyFont="1" applyAlignment="1">
      <alignment horizontal="justify" vertical="center" wrapText="1"/>
    </xf>
    <xf numFmtId="165" fontId="9" fillId="2" borderId="9" xfId="10" applyNumberFormat="1" applyFont="1" applyFill="1" applyBorder="1" applyAlignment="1">
      <alignment horizontal="center" vertical="center"/>
    </xf>
    <xf numFmtId="165" fontId="9" fillId="2" borderId="4" xfId="10" applyNumberFormat="1" applyFont="1" applyFill="1" applyBorder="1" applyAlignment="1">
      <alignment horizontal="center" vertical="center"/>
    </xf>
    <xf numFmtId="0" fontId="10" fillId="0" borderId="0" xfId="6" applyFont="1" applyFill="1" applyBorder="1" applyAlignment="1">
      <alignment horizontal="center" vertical="center"/>
    </xf>
    <xf numFmtId="0" fontId="8" fillId="0" borderId="5" xfId="6" applyFont="1" applyBorder="1" applyAlignment="1">
      <alignment horizontal="center" vertical="center" wrapText="1"/>
    </xf>
    <xf numFmtId="0" fontId="9" fillId="2" borderId="7" xfId="6" applyFont="1" applyFill="1" applyBorder="1" applyAlignment="1">
      <alignment horizontal="center" vertical="center"/>
    </xf>
    <xf numFmtId="0" fontId="9" fillId="2" borderId="8" xfId="6" applyFont="1" applyFill="1" applyBorder="1" applyAlignment="1">
      <alignment horizontal="center" vertical="center"/>
    </xf>
    <xf numFmtId="0" fontId="16" fillId="0" borderId="0" xfId="6" applyFont="1" applyFill="1" applyBorder="1" applyAlignment="1">
      <alignment horizontal="center" vertical="center"/>
    </xf>
    <xf numFmtId="0" fontId="9" fillId="0" borderId="6" xfId="8" applyFont="1" applyFill="1" applyBorder="1" applyAlignment="1">
      <alignment horizontal="center" vertical="center" wrapText="1"/>
    </xf>
    <xf numFmtId="0" fontId="9" fillId="0" borderId="9" xfId="8" applyFont="1" applyFill="1" applyBorder="1" applyAlignment="1">
      <alignment horizontal="center" vertical="center" wrapText="1"/>
    </xf>
    <xf numFmtId="0" fontId="9" fillId="0" borderId="4" xfId="8" applyFont="1" applyFill="1" applyBorder="1" applyAlignment="1">
      <alignment horizontal="center" vertical="center" wrapText="1"/>
    </xf>
    <xf numFmtId="9" fontId="29" fillId="0" borderId="0" xfId="9" applyFont="1" applyFill="1" applyBorder="1" applyAlignment="1">
      <alignment vertical="center"/>
    </xf>
  </cellXfs>
  <cellStyles count="14">
    <cellStyle name="20% - Énfasis1" xfId="1" builtinId="30"/>
    <cellStyle name="Énfasis1" xfId="2" builtinId="29"/>
    <cellStyle name="Énfasis3" xfId="3" builtinId="37"/>
    <cellStyle name="Millares 2" xfId="4"/>
    <cellStyle name="Millares_INDICADORES_2006_fin" xfId="5"/>
    <cellStyle name="Normal" xfId="0" builtinId="0"/>
    <cellStyle name="Normal 2" xfId="6"/>
    <cellStyle name="Normal 3" xfId="7"/>
    <cellStyle name="Normal 3 2" xfId="8"/>
    <cellStyle name="Porcentaje" xfId="9" builtinId="5"/>
    <cellStyle name="Porcentual 2" xfId="10"/>
    <cellStyle name="Porcentual 3" xfId="11"/>
    <cellStyle name="Porcentual 3 2" xfId="12"/>
    <cellStyle name="Porcentual 4" xfId="13"/>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es-MX"/>
            </a:pPr>
            <a:r>
              <a:rPr lang="es-ES" sz="1000"/>
              <a:t>Personas Capacitadas</a:t>
            </a:r>
          </a:p>
        </c:rich>
      </c:tx>
      <c:layout>
        <c:manualLayout>
          <c:xMode val="edge"/>
          <c:yMode val="edge"/>
          <c:x val="0.34995711473565805"/>
          <c:y val="2.9411938892253856E-2"/>
        </c:manualLayout>
      </c:layout>
      <c:overlay val="0"/>
    </c:title>
    <c:autoTitleDeleted val="0"/>
    <c:plotArea>
      <c:layout>
        <c:manualLayout>
          <c:layoutTarget val="inner"/>
          <c:xMode val="edge"/>
          <c:yMode val="edge"/>
          <c:x val="5.24935728694352E-2"/>
          <c:y val="0.27941176470588336"/>
          <c:w val="0.89764009606733963"/>
          <c:h val="0.55147058823529416"/>
        </c:manualLayout>
      </c:layout>
      <c:barChart>
        <c:barDir val="col"/>
        <c:grouping val="clustered"/>
        <c:varyColors val="0"/>
        <c:ser>
          <c:idx val="0"/>
          <c:order val="0"/>
          <c:tx>
            <c:v>Acumulado anual</c:v>
          </c:tx>
          <c:invertIfNegative val="0"/>
          <c:dLbls>
            <c:numFmt formatCode="#,##0" sourceLinked="0"/>
            <c:txPr>
              <a:bodyPr/>
              <a:lstStyle/>
              <a:p>
                <a:pPr>
                  <a:defRPr lang="es-MX" sz="800" baseline="0"/>
                </a:pPr>
                <a:endParaRPr lang="es-MX"/>
              </a:p>
            </c:txPr>
            <c:showLegendKey val="0"/>
            <c:showVal val="1"/>
            <c:showCatName val="0"/>
            <c:showSerName val="0"/>
            <c:showPercent val="0"/>
            <c:showBubbleSize val="0"/>
            <c:showLeaderLines val="0"/>
          </c:dLbls>
          <c:cat>
            <c:numRef>
              <c:f>'CAP-1'!$Y$18:$AC$18</c:f>
              <c:numCache>
                <c:formatCode>0</c:formatCode>
                <c:ptCount val="5"/>
                <c:pt idx="0">
                  <c:v>2007</c:v>
                </c:pt>
                <c:pt idx="1">
                  <c:v>2008</c:v>
                </c:pt>
                <c:pt idx="2">
                  <c:v>2009</c:v>
                </c:pt>
                <c:pt idx="3">
                  <c:v>2010</c:v>
                </c:pt>
                <c:pt idx="4">
                  <c:v>2011</c:v>
                </c:pt>
              </c:numCache>
            </c:numRef>
          </c:cat>
          <c:val>
            <c:numRef>
              <c:f>'CAP-1'!$Y$19:$AC$19</c:f>
              <c:numCache>
                <c:formatCode>#,##0</c:formatCode>
                <c:ptCount val="5"/>
                <c:pt idx="0">
                  <c:v>110905</c:v>
                </c:pt>
                <c:pt idx="1">
                  <c:v>133233</c:v>
                </c:pt>
                <c:pt idx="2">
                  <c:v>152444</c:v>
                </c:pt>
                <c:pt idx="3">
                  <c:v>129055</c:v>
                </c:pt>
                <c:pt idx="4">
                  <c:v>145397</c:v>
                </c:pt>
              </c:numCache>
            </c:numRef>
          </c:val>
        </c:ser>
        <c:ser>
          <c:idx val="1"/>
          <c:order val="1"/>
          <c:tx>
            <c:v>Comparativo por trimestre</c:v>
          </c:tx>
          <c:invertIfNegative val="0"/>
          <c:dLbls>
            <c:dLbl>
              <c:idx val="0"/>
              <c:layout>
                <c:manualLayout>
                  <c:x val="2.0997375328084055E-2"/>
                  <c:y val="-9.8039215686274508E-3"/>
                </c:manualLayout>
              </c:layout>
              <c:dLblPos val="outEnd"/>
              <c:showLegendKey val="0"/>
              <c:showVal val="1"/>
              <c:showCatName val="0"/>
              <c:showSerName val="0"/>
              <c:showPercent val="0"/>
              <c:showBubbleSize val="0"/>
            </c:dLbl>
            <c:dLbl>
              <c:idx val="1"/>
              <c:layout>
                <c:manualLayout>
                  <c:x val="2.4496937882764757E-2"/>
                  <c:y val="0"/>
                </c:manualLayout>
              </c:layout>
              <c:dLblPos val="outEnd"/>
              <c:showLegendKey val="0"/>
              <c:showVal val="1"/>
              <c:showCatName val="0"/>
              <c:showSerName val="0"/>
              <c:showPercent val="0"/>
              <c:showBubbleSize val="0"/>
            </c:dLbl>
            <c:dLbl>
              <c:idx val="2"/>
              <c:layout>
                <c:manualLayout>
                  <c:x val="2.0997375328084055E-2"/>
                  <c:y val="-9.8039215686274508E-3"/>
                </c:manualLayout>
              </c:layout>
              <c:dLblPos val="outEnd"/>
              <c:showLegendKey val="0"/>
              <c:showVal val="1"/>
              <c:showCatName val="0"/>
              <c:showSerName val="0"/>
              <c:showPercent val="0"/>
              <c:showBubbleSize val="0"/>
            </c:dLbl>
            <c:dLbl>
              <c:idx val="3"/>
              <c:layout>
                <c:manualLayout>
                  <c:x val="2.0997375328084055E-2"/>
                  <c:y val="0"/>
                </c:manualLayout>
              </c:layout>
              <c:dLblPos val="outEnd"/>
              <c:showLegendKey val="0"/>
              <c:showVal val="1"/>
              <c:showCatName val="0"/>
              <c:showSerName val="0"/>
              <c:showPercent val="0"/>
              <c:showBubbleSize val="0"/>
            </c:dLbl>
            <c:dLbl>
              <c:idx val="4"/>
              <c:layout>
                <c:manualLayout>
                  <c:x val="1.1904761904761904E-2"/>
                  <c:y val="0"/>
                </c:manualLayout>
              </c:layout>
              <c:dLblPos val="outEnd"/>
              <c:showLegendKey val="0"/>
              <c:showVal val="1"/>
              <c:showCatName val="0"/>
              <c:showSerName val="0"/>
              <c:showPercent val="0"/>
              <c:showBubbleSize val="0"/>
            </c:dLbl>
            <c:numFmt formatCode="#,##0" sourceLinked="0"/>
            <c:txPr>
              <a:bodyPr/>
              <a:lstStyle/>
              <a:p>
                <a:pPr>
                  <a:defRPr lang="es-MX" sz="800" baseline="0"/>
                </a:pPr>
                <a:endParaRPr lang="es-MX"/>
              </a:p>
            </c:txPr>
            <c:showLegendKey val="0"/>
            <c:showVal val="1"/>
            <c:showCatName val="0"/>
            <c:showSerName val="0"/>
            <c:showPercent val="0"/>
            <c:showBubbleSize val="0"/>
            <c:showLeaderLines val="0"/>
          </c:dLbls>
          <c:cat>
            <c:numRef>
              <c:f>'CAP-1'!$Y$18:$AC$18</c:f>
              <c:numCache>
                <c:formatCode>0</c:formatCode>
                <c:ptCount val="5"/>
                <c:pt idx="0">
                  <c:v>2007</c:v>
                </c:pt>
                <c:pt idx="1">
                  <c:v>2008</c:v>
                </c:pt>
                <c:pt idx="2">
                  <c:v>2009</c:v>
                </c:pt>
                <c:pt idx="3">
                  <c:v>2010</c:v>
                </c:pt>
                <c:pt idx="4">
                  <c:v>2011</c:v>
                </c:pt>
              </c:numCache>
            </c:numRef>
          </c:cat>
          <c:val>
            <c:numRef>
              <c:f>'CAP-1'!$Y$14:$AC$14</c:f>
              <c:numCache>
                <c:formatCode>#,##0</c:formatCode>
                <c:ptCount val="5"/>
                <c:pt idx="0">
                  <c:v>46226</c:v>
                </c:pt>
                <c:pt idx="1">
                  <c:v>59371</c:v>
                </c:pt>
                <c:pt idx="2">
                  <c:v>85006</c:v>
                </c:pt>
                <c:pt idx="3">
                  <c:v>54790</c:v>
                </c:pt>
                <c:pt idx="4">
                  <c:v>77299</c:v>
                </c:pt>
              </c:numCache>
            </c:numRef>
          </c:val>
        </c:ser>
        <c:dLbls>
          <c:showLegendKey val="0"/>
          <c:showVal val="0"/>
          <c:showCatName val="0"/>
          <c:showSerName val="0"/>
          <c:showPercent val="0"/>
          <c:showBubbleSize val="0"/>
        </c:dLbls>
        <c:gapWidth val="90"/>
        <c:axId val="279952896"/>
        <c:axId val="239788032"/>
      </c:barChart>
      <c:catAx>
        <c:axId val="279952896"/>
        <c:scaling>
          <c:orientation val="minMax"/>
        </c:scaling>
        <c:delete val="0"/>
        <c:axPos val="b"/>
        <c:numFmt formatCode="0" sourceLinked="1"/>
        <c:majorTickMark val="out"/>
        <c:minorTickMark val="none"/>
        <c:tickLblPos val="nextTo"/>
        <c:txPr>
          <a:bodyPr rot="0" vert="horz"/>
          <a:lstStyle/>
          <a:p>
            <a:pPr>
              <a:defRPr lang="es-MX"/>
            </a:pPr>
            <a:endParaRPr lang="es-MX"/>
          </a:p>
        </c:txPr>
        <c:crossAx val="239788032"/>
        <c:crosses val="autoZero"/>
        <c:auto val="1"/>
        <c:lblAlgn val="ctr"/>
        <c:lblOffset val="100"/>
        <c:tickLblSkip val="1"/>
        <c:tickMarkSkip val="1"/>
        <c:noMultiLvlLbl val="0"/>
      </c:catAx>
      <c:valAx>
        <c:axId val="239788032"/>
        <c:scaling>
          <c:orientation val="minMax"/>
        </c:scaling>
        <c:delete val="1"/>
        <c:axPos val="l"/>
        <c:numFmt formatCode="#,##0" sourceLinked="1"/>
        <c:majorTickMark val="out"/>
        <c:minorTickMark val="none"/>
        <c:tickLblPos val="nextTo"/>
        <c:crossAx val="279952896"/>
        <c:crosses val="autoZero"/>
        <c:crossBetween val="between"/>
      </c:valAx>
    </c:plotArea>
    <c:legend>
      <c:legendPos val="t"/>
      <c:layout/>
      <c:overlay val="0"/>
      <c:txPr>
        <a:bodyPr/>
        <a:lstStyle/>
        <a:p>
          <a:pPr>
            <a:defRPr lang="es-MX"/>
          </a:pPr>
          <a:endParaRPr lang="es-MX"/>
        </a:p>
      </c:txPr>
    </c:legend>
    <c:plotVisOnly val="1"/>
    <c:dispBlanksAs val="gap"/>
    <c:showDLblsOverMax val="0"/>
  </c:chart>
  <c:printSettings>
    <c:headerFooter alignWithMargins="0"/>
    <c:pageMargins b="1" l="0.75000000000000144" r="0.75000000000000144" t="1" header="0" footer="0"/>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80453257790512"/>
          <c:y val="0.28187965649849339"/>
          <c:w val="0.71954674220963177"/>
          <c:h val="0.58724928437186119"/>
        </c:manualLayout>
      </c:layout>
      <c:barChart>
        <c:barDir val="col"/>
        <c:grouping val="clustered"/>
        <c:varyColors val="0"/>
        <c:ser>
          <c:idx val="0"/>
          <c:order val="0"/>
          <c:tx>
            <c:strRef>
              <c:f>CNPR!$A$14</c:f>
              <c:strCache>
                <c:ptCount val="1"/>
                <c:pt idx="0">
                  <c:v>Presupuesto autorizado de partidas sujetas a restricción</c:v>
                </c:pt>
              </c:strCache>
            </c:strRef>
          </c:tx>
          <c:invertIfNegative val="0"/>
          <c:cat>
            <c:strRef>
              <c:f>CNPR!$B$11:$F$12</c:f>
              <c:strCache>
                <c:ptCount val="5"/>
                <c:pt idx="0">
                  <c:v>2007</c:v>
                </c:pt>
                <c:pt idx="1">
                  <c:v>2008</c:v>
                </c:pt>
                <c:pt idx="2">
                  <c:v>2009</c:v>
                </c:pt>
                <c:pt idx="3">
                  <c:v>2010</c:v>
                </c:pt>
                <c:pt idx="4">
                  <c:v>2011</c:v>
                </c:pt>
              </c:strCache>
            </c:strRef>
          </c:cat>
          <c:val>
            <c:numRef>
              <c:f>CNPR!$B$14:$F$14</c:f>
              <c:numCache>
                <c:formatCode>#,##0</c:formatCode>
                <c:ptCount val="5"/>
                <c:pt idx="0">
                  <c:v>973360</c:v>
                </c:pt>
                <c:pt idx="1">
                  <c:v>1227735</c:v>
                </c:pt>
                <c:pt idx="2">
                  <c:v>941182</c:v>
                </c:pt>
                <c:pt idx="3">
                  <c:v>1031124</c:v>
                </c:pt>
                <c:pt idx="4">
                  <c:v>900614</c:v>
                </c:pt>
              </c:numCache>
            </c:numRef>
          </c:val>
        </c:ser>
        <c:ser>
          <c:idx val="1"/>
          <c:order val="1"/>
          <c:tx>
            <c:strRef>
              <c:f>CNPR!$A$13</c:f>
              <c:strCache>
                <c:ptCount val="1"/>
                <c:pt idx="0">
                  <c:v>Presupuesto ejercido de partidas sujetas a restricción </c:v>
                </c:pt>
              </c:strCache>
            </c:strRef>
          </c:tx>
          <c:invertIfNegative val="0"/>
          <c:cat>
            <c:strRef>
              <c:f>CNPR!$B$11:$F$12</c:f>
              <c:strCache>
                <c:ptCount val="5"/>
                <c:pt idx="0">
                  <c:v>2007</c:v>
                </c:pt>
                <c:pt idx="1">
                  <c:v>2008</c:v>
                </c:pt>
                <c:pt idx="2">
                  <c:v>2009</c:v>
                </c:pt>
                <c:pt idx="3">
                  <c:v>2010</c:v>
                </c:pt>
                <c:pt idx="4">
                  <c:v>2011</c:v>
                </c:pt>
              </c:strCache>
            </c:strRef>
          </c:cat>
          <c:val>
            <c:numRef>
              <c:f>CNPR!$B$13:$F$13</c:f>
              <c:numCache>
                <c:formatCode>#,##0</c:formatCode>
                <c:ptCount val="5"/>
                <c:pt idx="0">
                  <c:v>709175</c:v>
                </c:pt>
                <c:pt idx="1">
                  <c:v>804875</c:v>
                </c:pt>
                <c:pt idx="2">
                  <c:v>818576</c:v>
                </c:pt>
                <c:pt idx="3">
                  <c:v>801583</c:v>
                </c:pt>
                <c:pt idx="4">
                  <c:v>812630</c:v>
                </c:pt>
              </c:numCache>
            </c:numRef>
          </c:val>
        </c:ser>
        <c:dLbls>
          <c:showLegendKey val="0"/>
          <c:showVal val="0"/>
          <c:showCatName val="0"/>
          <c:showSerName val="0"/>
          <c:showPercent val="0"/>
          <c:showBubbleSize val="0"/>
        </c:dLbls>
        <c:gapWidth val="150"/>
        <c:overlap val="-10"/>
        <c:axId val="300407296"/>
        <c:axId val="257548288"/>
      </c:barChart>
      <c:lineChart>
        <c:grouping val="stacked"/>
        <c:varyColors val="0"/>
        <c:ser>
          <c:idx val="2"/>
          <c:order val="2"/>
          <c:tx>
            <c:strRef>
              <c:f>CNPR!$A$15</c:f>
              <c:strCache>
                <c:ptCount val="1"/>
                <c:pt idx="0">
                  <c:v>Índice de evolución del presupuesto  ejercido de partidas sujetas a restricción (%)</c:v>
                </c:pt>
              </c:strCache>
            </c:strRef>
          </c:tx>
          <c:spPr>
            <a:ln w="25400"/>
          </c:spPr>
          <c:cat>
            <c:numRef>
              <c:f>CNPR!$B$12:$F$12</c:f>
              <c:numCache>
                <c:formatCode>General</c:formatCode>
                <c:ptCount val="5"/>
              </c:numCache>
            </c:numRef>
          </c:cat>
          <c:val>
            <c:numRef>
              <c:f>CNPR!$B$15:$F$15</c:f>
              <c:numCache>
                <c:formatCode>0.0</c:formatCode>
                <c:ptCount val="5"/>
                <c:pt idx="0">
                  <c:v>72.858449083586748</c:v>
                </c:pt>
                <c:pt idx="1">
                  <c:v>65.557714001800065</c:v>
                </c:pt>
                <c:pt idx="2">
                  <c:v>86.973189032514426</c:v>
                </c:pt>
                <c:pt idx="3">
                  <c:v>77.738758868962407</c:v>
                </c:pt>
                <c:pt idx="4">
                  <c:v>90.230664857530527</c:v>
                </c:pt>
              </c:numCache>
            </c:numRef>
          </c:val>
          <c:smooth val="0"/>
        </c:ser>
        <c:dLbls>
          <c:showLegendKey val="0"/>
          <c:showVal val="0"/>
          <c:showCatName val="0"/>
          <c:showSerName val="0"/>
          <c:showPercent val="0"/>
          <c:showBubbleSize val="0"/>
        </c:dLbls>
        <c:marker val="1"/>
        <c:smooth val="0"/>
        <c:axId val="300970496"/>
        <c:axId val="257548864"/>
      </c:lineChart>
      <c:catAx>
        <c:axId val="300407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57548288"/>
        <c:crosses val="autoZero"/>
        <c:auto val="1"/>
        <c:lblAlgn val="ctr"/>
        <c:lblOffset val="100"/>
        <c:tickLblSkip val="1"/>
        <c:tickMarkSkip val="1"/>
        <c:noMultiLvlLbl val="0"/>
      </c:catAx>
      <c:valAx>
        <c:axId val="257548288"/>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00407296"/>
        <c:crosses val="autoZero"/>
        <c:crossBetween val="between"/>
      </c:valAx>
      <c:catAx>
        <c:axId val="300970496"/>
        <c:scaling>
          <c:orientation val="minMax"/>
        </c:scaling>
        <c:delete val="1"/>
        <c:axPos val="b"/>
        <c:numFmt formatCode="General" sourceLinked="1"/>
        <c:majorTickMark val="out"/>
        <c:minorTickMark val="none"/>
        <c:tickLblPos val="nextTo"/>
        <c:crossAx val="257548864"/>
        <c:crosses val="autoZero"/>
        <c:auto val="1"/>
        <c:lblAlgn val="ctr"/>
        <c:lblOffset val="100"/>
        <c:noMultiLvlLbl val="0"/>
      </c:catAx>
      <c:valAx>
        <c:axId val="257548864"/>
        <c:scaling>
          <c:orientation val="minMax"/>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00970496"/>
        <c:crosses val="max"/>
        <c:crossBetween val="between"/>
      </c:valAx>
    </c:plotArea>
    <c:legend>
      <c:legendPos val="r"/>
      <c:layout>
        <c:manualLayout>
          <c:xMode val="edge"/>
          <c:yMode val="edge"/>
          <c:x val="1.4164123793468906E-2"/>
          <c:y val="2.3489816937439782E-2"/>
          <c:w val="0.9490085284054941"/>
          <c:h val="0.23154412660442758"/>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433" r="0.75000000000000433"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MX"/>
            </a:pPr>
            <a:r>
              <a:rPr lang="es-ES"/>
              <a:t>Personas Capacitadas</a:t>
            </a:r>
          </a:p>
        </c:rich>
      </c:tx>
      <c:layout/>
      <c:overlay val="0"/>
    </c:title>
    <c:autoTitleDeleted val="0"/>
    <c:plotArea>
      <c:layout/>
      <c:lineChart>
        <c:grouping val="standard"/>
        <c:varyColors val="0"/>
        <c:ser>
          <c:idx val="0"/>
          <c:order val="0"/>
          <c:tx>
            <c:v>Crecimiento anual</c:v>
          </c:tx>
          <c:dLbls>
            <c:dLbl>
              <c:idx val="0"/>
              <c:layout>
                <c:manualLayout>
                  <c:x val="0"/>
                  <c:y val="-4.5627376425855466E-2"/>
                </c:manualLayout>
              </c:layout>
              <c:dLblPos val="r"/>
              <c:showLegendKey val="0"/>
              <c:showVal val="1"/>
              <c:showCatName val="0"/>
              <c:showSerName val="0"/>
              <c:showPercent val="0"/>
              <c:showBubbleSize val="0"/>
            </c:dLbl>
            <c:dLbl>
              <c:idx val="1"/>
              <c:layout>
                <c:manualLayout>
                  <c:x val="-5.9336823734729656E-2"/>
                  <c:y val="-6.5906210392902384E-2"/>
                </c:manualLayout>
              </c:layout>
              <c:dLblPos val="r"/>
              <c:showLegendKey val="0"/>
              <c:showVal val="1"/>
              <c:showCatName val="0"/>
              <c:showSerName val="0"/>
              <c:showPercent val="0"/>
              <c:showBubbleSize val="0"/>
            </c:dLbl>
            <c:dLbl>
              <c:idx val="2"/>
              <c:layout>
                <c:manualLayout>
                  <c:x val="0"/>
                  <c:y val="-2.0278833967046848E-2"/>
                </c:manualLayout>
              </c:layout>
              <c:dLblPos val="r"/>
              <c:showLegendKey val="0"/>
              <c:showVal val="1"/>
              <c:showCatName val="0"/>
              <c:showSerName val="0"/>
              <c:showPercent val="0"/>
              <c:showBubbleSize val="0"/>
            </c:dLbl>
            <c:numFmt formatCode="0.00%" sourceLinked="0"/>
            <c:txPr>
              <a:bodyPr/>
              <a:lstStyle/>
              <a:p>
                <a:pPr>
                  <a:defRPr lang="es-MX"/>
                </a:pPr>
                <a:endParaRPr lang="es-MX"/>
              </a:p>
            </c:txPr>
            <c:showLegendKey val="0"/>
            <c:showVal val="1"/>
            <c:showCatName val="0"/>
            <c:showSerName val="0"/>
            <c:showPercent val="0"/>
            <c:showBubbleSize val="0"/>
            <c:showLeaderLines val="0"/>
          </c:dLbls>
          <c:cat>
            <c:strRef>
              <c:f>'CAP-1'!$Y$22:$AB$22</c:f>
              <c:strCache>
                <c:ptCount val="4"/>
                <c:pt idx="0">
                  <c:v>2007-2008</c:v>
                </c:pt>
                <c:pt idx="1">
                  <c:v>2008-2009</c:v>
                </c:pt>
                <c:pt idx="2">
                  <c:v>2009-2010</c:v>
                </c:pt>
                <c:pt idx="3">
                  <c:v>2010-2011</c:v>
                </c:pt>
              </c:strCache>
            </c:strRef>
          </c:cat>
          <c:val>
            <c:numRef>
              <c:f>'CAP-1'!$Y$23:$AB$23</c:f>
              <c:numCache>
                <c:formatCode>0.0%</c:formatCode>
                <c:ptCount val="4"/>
                <c:pt idx="0">
                  <c:v>0.20132545872593655</c:v>
                </c:pt>
                <c:pt idx="1">
                  <c:v>0.14419100373030713</c:v>
                </c:pt>
                <c:pt idx="2">
                  <c:v>-0.15342683214819863</c:v>
                </c:pt>
                <c:pt idx="3">
                  <c:v>0.12662818178296065</c:v>
                </c:pt>
              </c:numCache>
            </c:numRef>
          </c:val>
          <c:smooth val="0"/>
        </c:ser>
        <c:ser>
          <c:idx val="1"/>
          <c:order val="1"/>
          <c:tx>
            <c:strRef>
              <c:f>'CAP-1'!$Y$25:$AB$25</c:f>
              <c:strCache>
                <c:ptCount val="1"/>
                <c:pt idx="0">
                  <c:v>Crecimiento por trimestre</c:v>
                </c:pt>
              </c:strCache>
            </c:strRef>
          </c:tx>
          <c:dLbls>
            <c:dLbl>
              <c:idx val="0"/>
              <c:layout>
                <c:manualLayout>
                  <c:x val="-7.3298429319371833E-2"/>
                  <c:y val="9.125475285171103E-2"/>
                </c:manualLayout>
              </c:layout>
              <c:dLblPos val="r"/>
              <c:showLegendKey val="0"/>
              <c:showVal val="1"/>
              <c:showCatName val="0"/>
              <c:showSerName val="0"/>
              <c:showPercent val="0"/>
              <c:showBubbleSize val="0"/>
            </c:dLbl>
            <c:dLbl>
              <c:idx val="1"/>
              <c:layout>
                <c:manualLayout>
                  <c:x val="1.3670207520740787E-2"/>
                  <c:y val="3.7599540392800675E-2"/>
                </c:manualLayout>
              </c:layout>
              <c:dLblPos val="r"/>
              <c:showLegendKey val="0"/>
              <c:showVal val="1"/>
              <c:showCatName val="0"/>
              <c:showSerName val="0"/>
              <c:showPercent val="0"/>
              <c:showBubbleSize val="0"/>
            </c:dLbl>
            <c:dLbl>
              <c:idx val="2"/>
              <c:layout>
                <c:manualLayout>
                  <c:x val="2.6576959221764441E-2"/>
                  <c:y val="-1.2704760313259875E-2"/>
                </c:manualLayout>
              </c:layout>
              <c:dLblPos val="r"/>
              <c:showLegendKey val="0"/>
              <c:showVal val="1"/>
              <c:showCatName val="0"/>
              <c:showSerName val="0"/>
              <c:showPercent val="0"/>
              <c:showBubbleSize val="0"/>
            </c:dLbl>
            <c:numFmt formatCode="0.00%" sourceLinked="0"/>
            <c:txPr>
              <a:bodyPr/>
              <a:lstStyle/>
              <a:p>
                <a:pPr>
                  <a:defRPr lang="es-MX"/>
                </a:pPr>
                <a:endParaRPr lang="es-MX"/>
              </a:p>
            </c:txPr>
            <c:showLegendKey val="0"/>
            <c:showVal val="1"/>
            <c:showCatName val="0"/>
            <c:showSerName val="0"/>
            <c:showPercent val="0"/>
            <c:showBubbleSize val="0"/>
            <c:showLeaderLines val="0"/>
          </c:dLbls>
          <c:cat>
            <c:strRef>
              <c:f>'CAP-1'!$Y$22:$AB$22</c:f>
              <c:strCache>
                <c:ptCount val="4"/>
                <c:pt idx="0">
                  <c:v>2007-2008</c:v>
                </c:pt>
                <c:pt idx="1">
                  <c:v>2008-2009</c:v>
                </c:pt>
                <c:pt idx="2">
                  <c:v>2009-2010</c:v>
                </c:pt>
                <c:pt idx="3">
                  <c:v>2010-2011</c:v>
                </c:pt>
              </c:strCache>
            </c:strRef>
          </c:cat>
          <c:val>
            <c:numRef>
              <c:f>'CAP-1'!$Y$27:$AB$27</c:f>
              <c:numCache>
                <c:formatCode>0.0%</c:formatCode>
                <c:ptCount val="4"/>
                <c:pt idx="0">
                  <c:v>0.28436377796045509</c:v>
                </c:pt>
                <c:pt idx="1">
                  <c:v>0.43177645651917596</c:v>
                </c:pt>
                <c:pt idx="2">
                  <c:v>-0.35545726184034065</c:v>
                </c:pt>
                <c:pt idx="3">
                  <c:v>0.41082314290929012</c:v>
                </c:pt>
              </c:numCache>
            </c:numRef>
          </c:val>
          <c:smooth val="0"/>
        </c:ser>
        <c:dLbls>
          <c:showLegendKey val="0"/>
          <c:showVal val="0"/>
          <c:showCatName val="0"/>
          <c:showSerName val="0"/>
          <c:showPercent val="0"/>
          <c:showBubbleSize val="0"/>
        </c:dLbls>
        <c:marker val="1"/>
        <c:smooth val="0"/>
        <c:axId val="325639680"/>
        <c:axId val="239789184"/>
      </c:lineChart>
      <c:catAx>
        <c:axId val="325639680"/>
        <c:scaling>
          <c:orientation val="minMax"/>
        </c:scaling>
        <c:delete val="0"/>
        <c:axPos val="b"/>
        <c:numFmt formatCode="General" sourceLinked="1"/>
        <c:majorTickMark val="none"/>
        <c:minorTickMark val="none"/>
        <c:tickLblPos val="low"/>
        <c:txPr>
          <a:bodyPr rot="0" vert="horz"/>
          <a:lstStyle/>
          <a:p>
            <a:pPr>
              <a:defRPr lang="es-MX"/>
            </a:pPr>
            <a:endParaRPr lang="es-MX"/>
          </a:p>
        </c:txPr>
        <c:crossAx val="239789184"/>
        <c:crosses val="autoZero"/>
        <c:auto val="1"/>
        <c:lblAlgn val="ctr"/>
        <c:lblOffset val="100"/>
        <c:tickLblSkip val="1"/>
        <c:tickMarkSkip val="1"/>
        <c:noMultiLvlLbl val="0"/>
      </c:catAx>
      <c:valAx>
        <c:axId val="239789184"/>
        <c:scaling>
          <c:orientation val="minMax"/>
        </c:scaling>
        <c:delete val="1"/>
        <c:axPos val="l"/>
        <c:numFmt formatCode="0.0%" sourceLinked="1"/>
        <c:majorTickMark val="out"/>
        <c:minorTickMark val="none"/>
        <c:tickLblPos val="nextTo"/>
        <c:crossAx val="325639680"/>
        <c:crosses val="autoZero"/>
        <c:crossBetween val="between"/>
      </c:valAx>
      <c:spPr>
        <a:noFill/>
        <a:ln w="25400">
          <a:noFill/>
        </a:ln>
      </c:spPr>
    </c:plotArea>
    <c:legend>
      <c:legendPos val="t"/>
      <c:layout/>
      <c:overlay val="0"/>
      <c:txPr>
        <a:bodyPr/>
        <a:lstStyle/>
        <a:p>
          <a:pPr>
            <a:defRPr lang="es-MX"/>
          </a:pPr>
          <a:endParaRPr lang="es-MX"/>
        </a:p>
      </c:txPr>
    </c:legend>
    <c:plotVisOnly val="1"/>
    <c:dispBlanksAs val="gap"/>
    <c:showDLblsOverMax val="0"/>
  </c:chart>
  <c:printSettings>
    <c:headerFooter alignWithMargins="0"/>
    <c:pageMargins b="1" l="0.75000000000000144" r="0.75000000000000144"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84"/>
          <c:y val="0.25146270634225276"/>
          <c:w val="0.67988668555240794"/>
          <c:h val="0.63158075081309062"/>
        </c:manualLayout>
      </c:layout>
      <c:barChart>
        <c:barDir val="col"/>
        <c:grouping val="clustered"/>
        <c:varyColors val="0"/>
        <c:ser>
          <c:idx val="0"/>
          <c:order val="0"/>
          <c:tx>
            <c:strRef>
              <c:f>'C-PSA'!$A$14</c:f>
              <c:strCache>
                <c:ptCount val="1"/>
                <c:pt idx="0">
                  <c:v>Gasto total ejercido</c:v>
                </c:pt>
              </c:strCache>
            </c:strRef>
          </c:tx>
          <c:invertIfNegative val="0"/>
          <c:cat>
            <c:strRef>
              <c:f>'C-PSA'!$B$11:$F$12</c:f>
              <c:strCache>
                <c:ptCount val="5"/>
                <c:pt idx="0">
                  <c:v>2007</c:v>
                </c:pt>
                <c:pt idx="1">
                  <c:v>2008</c:v>
                </c:pt>
                <c:pt idx="2">
                  <c:v>2009</c:v>
                </c:pt>
                <c:pt idx="3">
                  <c:v>2010</c:v>
                </c:pt>
                <c:pt idx="4">
                  <c:v>2011</c:v>
                </c:pt>
              </c:strCache>
            </c:strRef>
          </c:cat>
          <c:val>
            <c:numRef>
              <c:f>'C-PSA'!$B$14:$F$14</c:f>
              <c:numCache>
                <c:formatCode>#,##0</c:formatCode>
                <c:ptCount val="5"/>
                <c:pt idx="0">
                  <c:v>755421</c:v>
                </c:pt>
                <c:pt idx="1">
                  <c:v>804875</c:v>
                </c:pt>
                <c:pt idx="2">
                  <c:v>818576</c:v>
                </c:pt>
                <c:pt idx="3">
                  <c:v>801583</c:v>
                </c:pt>
                <c:pt idx="4">
                  <c:v>812630</c:v>
                </c:pt>
              </c:numCache>
            </c:numRef>
          </c:val>
        </c:ser>
        <c:ser>
          <c:idx val="1"/>
          <c:order val="1"/>
          <c:tx>
            <c:strRef>
              <c:f>'C-PSA'!$A$13</c:f>
              <c:strCache>
                <c:ptCount val="1"/>
                <c:pt idx="0">
                  <c:v>Gasto ejercido en PSP</c:v>
                </c:pt>
              </c:strCache>
            </c:strRef>
          </c:tx>
          <c:invertIfNegative val="0"/>
          <c:cat>
            <c:strRef>
              <c:f>'C-PSA'!$B$11:$F$12</c:f>
              <c:strCache>
                <c:ptCount val="5"/>
                <c:pt idx="0">
                  <c:v>2007</c:v>
                </c:pt>
                <c:pt idx="1">
                  <c:v>2008</c:v>
                </c:pt>
                <c:pt idx="2">
                  <c:v>2009</c:v>
                </c:pt>
                <c:pt idx="3">
                  <c:v>2010</c:v>
                </c:pt>
                <c:pt idx="4">
                  <c:v>2011</c:v>
                </c:pt>
              </c:strCache>
            </c:strRef>
          </c:cat>
          <c:val>
            <c:numRef>
              <c:f>'C-PSA'!$B$13:$F$13</c:f>
              <c:numCache>
                <c:formatCode>#,##0</c:formatCode>
                <c:ptCount val="5"/>
                <c:pt idx="0">
                  <c:v>98620</c:v>
                </c:pt>
                <c:pt idx="1">
                  <c:v>114484</c:v>
                </c:pt>
                <c:pt idx="2">
                  <c:v>114129</c:v>
                </c:pt>
                <c:pt idx="3">
                  <c:v>150259</c:v>
                </c:pt>
                <c:pt idx="4">
                  <c:v>146567</c:v>
                </c:pt>
              </c:numCache>
            </c:numRef>
          </c:val>
        </c:ser>
        <c:dLbls>
          <c:showLegendKey val="0"/>
          <c:showVal val="0"/>
          <c:showCatName val="0"/>
          <c:showSerName val="0"/>
          <c:showPercent val="0"/>
          <c:showBubbleSize val="0"/>
        </c:dLbls>
        <c:gapWidth val="150"/>
        <c:overlap val="-10"/>
        <c:axId val="293580800"/>
        <c:axId val="236897984"/>
      </c:barChart>
      <c:lineChart>
        <c:grouping val="stacked"/>
        <c:varyColors val="0"/>
        <c:ser>
          <c:idx val="2"/>
          <c:order val="2"/>
          <c:tx>
            <c:strRef>
              <c:f>'C-PSA'!$A$15</c:f>
              <c:strCache>
                <c:ptCount val="1"/>
                <c:pt idx="0">
                  <c:v>Relación costo PSP gasto total (%)</c:v>
                </c:pt>
              </c:strCache>
            </c:strRef>
          </c:tx>
          <c:spPr>
            <a:ln w="25400"/>
          </c:spPr>
          <c:cat>
            <c:numRef>
              <c:f>'C-PSA'!$B$12:$F$12</c:f>
              <c:numCache>
                <c:formatCode>0</c:formatCode>
                <c:ptCount val="5"/>
              </c:numCache>
            </c:numRef>
          </c:cat>
          <c:val>
            <c:numRef>
              <c:f>'C-PSA'!$B$15:$F$15</c:f>
              <c:numCache>
                <c:formatCode>0.0</c:formatCode>
                <c:ptCount val="5"/>
                <c:pt idx="0">
                  <c:v>13.054971995748065</c:v>
                </c:pt>
                <c:pt idx="1">
                  <c:v>14.2238235750893</c:v>
                </c:pt>
                <c:pt idx="2">
                  <c:v>13.942382869764078</c:v>
                </c:pt>
                <c:pt idx="3">
                  <c:v>18.74528277171547</c:v>
                </c:pt>
                <c:pt idx="4">
                  <c:v>18.036129603878763</c:v>
                </c:pt>
              </c:numCache>
            </c:numRef>
          </c:val>
          <c:smooth val="0"/>
        </c:ser>
        <c:dLbls>
          <c:showLegendKey val="0"/>
          <c:showVal val="0"/>
          <c:showCatName val="0"/>
          <c:showSerName val="0"/>
          <c:showPercent val="0"/>
          <c:showBubbleSize val="0"/>
        </c:dLbls>
        <c:marker val="1"/>
        <c:smooth val="0"/>
        <c:axId val="298377216"/>
        <c:axId val="236901440"/>
      </c:lineChart>
      <c:catAx>
        <c:axId val="293580800"/>
        <c:scaling>
          <c:orientation val="minMax"/>
        </c:scaling>
        <c:delete val="0"/>
        <c:axPos val="b"/>
        <c:numFmt formatCode="0" sourceLinked="1"/>
        <c:majorTickMark val="out"/>
        <c:minorTickMark val="none"/>
        <c:tickLblPos val="nextTo"/>
        <c:txPr>
          <a:bodyPr rot="0" vert="horz"/>
          <a:lstStyle/>
          <a:p>
            <a:pPr>
              <a:defRPr lang="en-US"/>
            </a:pPr>
            <a:endParaRPr lang="es-MX"/>
          </a:p>
        </c:txPr>
        <c:crossAx val="236897984"/>
        <c:crosses val="autoZero"/>
        <c:auto val="1"/>
        <c:lblAlgn val="ctr"/>
        <c:lblOffset val="100"/>
        <c:tickLblSkip val="1"/>
        <c:tickMarkSkip val="1"/>
        <c:noMultiLvlLbl val="0"/>
      </c:catAx>
      <c:valAx>
        <c:axId val="236897984"/>
        <c:scaling>
          <c:orientation val="minMax"/>
        </c:scaling>
        <c:delete val="0"/>
        <c:axPos val="l"/>
        <c:title>
          <c:tx>
            <c:rich>
              <a:bodyPr/>
              <a:lstStyle/>
              <a:p>
                <a:pPr>
                  <a:defRPr lang="en-US"/>
                </a:pPr>
                <a:r>
                  <a:rPr lang="es-ES"/>
                  <a:t>Miles de pesos</a:t>
                </a:r>
              </a:p>
            </c:rich>
          </c:tx>
          <c:layout>
            <c:manualLayout>
              <c:xMode val="edge"/>
              <c:yMode val="edge"/>
              <c:x val="1.4164364019141406E-2"/>
              <c:y val="0.44736981295059636"/>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293580800"/>
        <c:crosses val="autoZero"/>
        <c:crossBetween val="between"/>
      </c:valAx>
      <c:catAx>
        <c:axId val="298377216"/>
        <c:scaling>
          <c:orientation val="minMax"/>
        </c:scaling>
        <c:delete val="1"/>
        <c:axPos val="b"/>
        <c:numFmt formatCode="0" sourceLinked="1"/>
        <c:majorTickMark val="out"/>
        <c:minorTickMark val="none"/>
        <c:tickLblPos val="nextTo"/>
        <c:crossAx val="236901440"/>
        <c:crossesAt val="11"/>
        <c:auto val="1"/>
        <c:lblAlgn val="ctr"/>
        <c:lblOffset val="100"/>
        <c:noMultiLvlLbl val="0"/>
      </c:catAx>
      <c:valAx>
        <c:axId val="236901440"/>
        <c:scaling>
          <c:orientation val="minMax"/>
        </c:scaling>
        <c:delete val="0"/>
        <c:axPos val="r"/>
        <c:title>
          <c:tx>
            <c:rich>
              <a:bodyPr rot="0" vert="horz"/>
              <a:lstStyle/>
              <a:p>
                <a:pPr>
                  <a:defRPr lang="en-US"/>
                </a:pPr>
                <a:r>
                  <a:rPr lang="es-ES"/>
                  <a:t>%</a:t>
                </a:r>
              </a:p>
            </c:rich>
          </c:tx>
          <c:layout>
            <c:manualLayout>
              <c:xMode val="edge"/>
              <c:yMode val="edge"/>
              <c:x val="0.95046281483943795"/>
              <c:y val="0.53801309013588494"/>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298377216"/>
        <c:crosses val="max"/>
        <c:crossBetween val="between"/>
      </c:valAx>
    </c:plotArea>
    <c:legend>
      <c:legendPos val="r"/>
      <c:layout>
        <c:manualLayout>
          <c:xMode val="edge"/>
          <c:yMode val="edge"/>
          <c:x val="1.3192612137203167E-2"/>
          <c:y val="4.3988172364530384E-2"/>
          <c:w val="0.68601666216525037"/>
          <c:h val="0.16422286454699492"/>
        </c:manualLayout>
      </c:layout>
      <c:overlay val="0"/>
      <c:txPr>
        <a:bodyPr/>
        <a:lstStyle/>
        <a:p>
          <a:pPr>
            <a:defRPr lang="en-US"/>
          </a:pPr>
          <a:endParaRPr lang="es-MX"/>
        </a:p>
      </c:txPr>
    </c:legend>
    <c:plotVisOnly val="1"/>
    <c:dispBlanksAs val="zero"/>
    <c:showDLblsOverMax val="0"/>
  </c:chart>
  <c:printSettings>
    <c:headerFooter alignWithMargins="0"/>
    <c:pageMargins b="1" l="0.75000000000000433" r="0.75000000000000433"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0430154931480687"/>
          <c:y val="0.29897464411481939"/>
          <c:w val="0.65993777463210745"/>
          <c:h val="0.48904250294453538"/>
        </c:manualLayout>
      </c:layout>
      <c:barChart>
        <c:barDir val="col"/>
        <c:grouping val="clustered"/>
        <c:varyColors val="0"/>
        <c:ser>
          <c:idx val="0"/>
          <c:order val="0"/>
          <c:tx>
            <c:strRef>
              <c:f>EPRT!$A$15</c:f>
              <c:strCache>
                <c:ptCount val="1"/>
                <c:pt idx="0">
                  <c:v>Presupuesto reprogramado total</c:v>
                </c:pt>
              </c:strCache>
            </c:strRef>
          </c:tx>
          <c:invertIfNegative val="0"/>
          <c:cat>
            <c:strRef>
              <c:f>EPRT!$B$12:$F$13</c:f>
              <c:strCache>
                <c:ptCount val="5"/>
                <c:pt idx="0">
                  <c:v>2007</c:v>
                </c:pt>
                <c:pt idx="1">
                  <c:v>2008</c:v>
                </c:pt>
                <c:pt idx="2">
                  <c:v>2009</c:v>
                </c:pt>
                <c:pt idx="3">
                  <c:v>2010</c:v>
                </c:pt>
                <c:pt idx="4">
                  <c:v>2011</c:v>
                </c:pt>
              </c:strCache>
            </c:strRef>
          </c:cat>
          <c:val>
            <c:numRef>
              <c:f>EPRT!$B$15:$F$15</c:f>
              <c:numCache>
                <c:formatCode>#,##0</c:formatCode>
                <c:ptCount val="5"/>
                <c:pt idx="0">
                  <c:v>870076</c:v>
                </c:pt>
                <c:pt idx="1">
                  <c:v>869370</c:v>
                </c:pt>
                <c:pt idx="2">
                  <c:v>941182</c:v>
                </c:pt>
                <c:pt idx="3">
                  <c:v>1031124</c:v>
                </c:pt>
                <c:pt idx="4">
                  <c:v>900614</c:v>
                </c:pt>
              </c:numCache>
            </c:numRef>
          </c:val>
        </c:ser>
        <c:ser>
          <c:idx val="1"/>
          <c:order val="1"/>
          <c:tx>
            <c:strRef>
              <c:f>EPRT!$A$14</c:f>
              <c:strCache>
                <c:ptCount val="1"/>
                <c:pt idx="0">
                  <c:v>Presupuesto ejercido total</c:v>
                </c:pt>
              </c:strCache>
            </c:strRef>
          </c:tx>
          <c:invertIfNegative val="0"/>
          <c:cat>
            <c:strRef>
              <c:f>EPRT!$B$12:$F$13</c:f>
              <c:strCache>
                <c:ptCount val="5"/>
                <c:pt idx="0">
                  <c:v>2007</c:v>
                </c:pt>
                <c:pt idx="1">
                  <c:v>2008</c:v>
                </c:pt>
                <c:pt idx="2">
                  <c:v>2009</c:v>
                </c:pt>
                <c:pt idx="3">
                  <c:v>2010</c:v>
                </c:pt>
                <c:pt idx="4">
                  <c:v>2011</c:v>
                </c:pt>
              </c:strCache>
            </c:strRef>
          </c:cat>
          <c:val>
            <c:numRef>
              <c:f>EPRT!$B$14:$F$14</c:f>
              <c:numCache>
                <c:formatCode>#,##0</c:formatCode>
                <c:ptCount val="5"/>
                <c:pt idx="0">
                  <c:v>755421</c:v>
                </c:pt>
                <c:pt idx="1">
                  <c:v>804875</c:v>
                </c:pt>
                <c:pt idx="2">
                  <c:v>818576</c:v>
                </c:pt>
                <c:pt idx="3">
                  <c:v>801583</c:v>
                </c:pt>
                <c:pt idx="4">
                  <c:v>812630</c:v>
                </c:pt>
              </c:numCache>
            </c:numRef>
          </c:val>
        </c:ser>
        <c:dLbls>
          <c:showLegendKey val="0"/>
          <c:showVal val="0"/>
          <c:showCatName val="0"/>
          <c:showSerName val="0"/>
          <c:showPercent val="0"/>
          <c:showBubbleSize val="0"/>
        </c:dLbls>
        <c:gapWidth val="150"/>
        <c:overlap val="-10"/>
        <c:axId val="331447808"/>
        <c:axId val="239793792"/>
      </c:barChart>
      <c:lineChart>
        <c:grouping val="stacked"/>
        <c:varyColors val="0"/>
        <c:ser>
          <c:idx val="2"/>
          <c:order val="2"/>
          <c:tx>
            <c:strRef>
              <c:f>EPRT!$A$16</c:f>
              <c:strCache>
                <c:ptCount val="1"/>
                <c:pt idx="0">
                  <c:v>Evolución del presupuesto reprogramado total (%)</c:v>
                </c:pt>
              </c:strCache>
            </c:strRef>
          </c:tx>
          <c:spPr>
            <a:ln w="25400"/>
          </c:spPr>
          <c:cat>
            <c:numRef>
              <c:f>EPRT!$B$13:$F$13</c:f>
              <c:numCache>
                <c:formatCode>General</c:formatCode>
                <c:ptCount val="5"/>
              </c:numCache>
            </c:numRef>
          </c:cat>
          <c:val>
            <c:numRef>
              <c:f>EPRT!$B$16:$F$16</c:f>
              <c:numCache>
                <c:formatCode>0.0</c:formatCode>
                <c:ptCount val="5"/>
                <c:pt idx="0">
                  <c:v>86.822415513127595</c:v>
                </c:pt>
                <c:pt idx="1">
                  <c:v>92.581409526438691</c:v>
                </c:pt>
                <c:pt idx="2">
                  <c:v>86.973189032514426</c:v>
                </c:pt>
                <c:pt idx="3">
                  <c:v>77.738758868962407</c:v>
                </c:pt>
                <c:pt idx="4">
                  <c:v>90.230664857530527</c:v>
                </c:pt>
              </c:numCache>
            </c:numRef>
          </c:val>
          <c:smooth val="0"/>
        </c:ser>
        <c:dLbls>
          <c:showLegendKey val="0"/>
          <c:showVal val="0"/>
          <c:showCatName val="0"/>
          <c:showSerName val="0"/>
          <c:showPercent val="0"/>
          <c:showBubbleSize val="0"/>
        </c:dLbls>
        <c:marker val="1"/>
        <c:smooth val="0"/>
        <c:axId val="334406144"/>
        <c:axId val="236904448"/>
      </c:lineChart>
      <c:catAx>
        <c:axId val="331447808"/>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39793792"/>
        <c:crosses val="autoZero"/>
        <c:auto val="1"/>
        <c:lblAlgn val="ctr"/>
        <c:lblOffset val="100"/>
        <c:tickLblSkip val="1"/>
        <c:tickMarkSkip val="1"/>
        <c:noMultiLvlLbl val="0"/>
      </c:catAx>
      <c:valAx>
        <c:axId val="239793792"/>
        <c:scaling>
          <c:orientation val="minMax"/>
        </c:scaling>
        <c:delete val="0"/>
        <c:axPos val="l"/>
        <c:numFmt formatCode="#,##0" sourceLinked="1"/>
        <c:majorTickMark val="out"/>
        <c:minorTickMark val="none"/>
        <c:tickLblPos val="nextTo"/>
        <c:txPr>
          <a:bodyPr rot="0" vert="horz"/>
          <a:lstStyle/>
          <a:p>
            <a:pPr>
              <a:defRPr lang="en-US"/>
            </a:pPr>
            <a:endParaRPr lang="es-MX"/>
          </a:p>
        </c:txPr>
        <c:crossAx val="331447808"/>
        <c:crosses val="autoZero"/>
        <c:crossBetween val="between"/>
      </c:valAx>
      <c:catAx>
        <c:axId val="334406144"/>
        <c:scaling>
          <c:orientation val="minMax"/>
        </c:scaling>
        <c:delete val="1"/>
        <c:axPos val="b"/>
        <c:numFmt formatCode="General" sourceLinked="1"/>
        <c:majorTickMark val="out"/>
        <c:minorTickMark val="none"/>
        <c:tickLblPos val="nextTo"/>
        <c:crossAx val="236904448"/>
        <c:crosses val="autoZero"/>
        <c:auto val="1"/>
        <c:lblAlgn val="ctr"/>
        <c:lblOffset val="100"/>
        <c:noMultiLvlLbl val="0"/>
      </c:catAx>
      <c:valAx>
        <c:axId val="236904448"/>
        <c:scaling>
          <c:orientation val="minMax"/>
        </c:scaling>
        <c:delete val="0"/>
        <c:axPos val="r"/>
        <c:numFmt formatCode="0" sourceLinked="0"/>
        <c:majorTickMark val="out"/>
        <c:minorTickMark val="none"/>
        <c:tickLblPos val="nextTo"/>
        <c:txPr>
          <a:bodyPr rot="0" vert="horz"/>
          <a:lstStyle/>
          <a:p>
            <a:pPr>
              <a:defRPr lang="en-US"/>
            </a:pPr>
            <a:endParaRPr lang="es-MX"/>
          </a:p>
        </c:txPr>
        <c:crossAx val="334406144"/>
        <c:crosses val="max"/>
        <c:crossBetween val="between"/>
      </c:valAx>
    </c:plotArea>
    <c:legend>
      <c:legendPos val="r"/>
      <c:layout>
        <c:manualLayout>
          <c:xMode val="edge"/>
          <c:yMode val="edge"/>
          <c:x val="1.1961704268831681E-2"/>
          <c:y val="2.2778998118797383E-2"/>
          <c:w val="0.65311057620388124"/>
          <c:h val="0.14578621878273801"/>
        </c:manualLayout>
      </c:layout>
      <c:overlay val="0"/>
      <c:txPr>
        <a:bodyPr/>
        <a:lstStyle/>
        <a:p>
          <a:pPr>
            <a:defRPr lang="en-US"/>
          </a:pPr>
          <a:endParaRPr lang="es-MX"/>
        </a:p>
      </c:txPr>
    </c:legend>
    <c:plotVisOnly val="1"/>
    <c:dispBlanksAs val="zero"/>
    <c:showDLblsOverMax val="0"/>
  </c:chart>
  <c:printSettings>
    <c:headerFooter alignWithMargins="0"/>
    <c:pageMargins b="1" l="0.75000000000000433" r="0.75000000000000433"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13564916513959"/>
          <c:y val="0.29897007547410676"/>
          <c:w val="0.69697128353384918"/>
          <c:h val="0.5841944003516979"/>
        </c:manualLayout>
      </c:layout>
      <c:barChart>
        <c:barDir val="col"/>
        <c:grouping val="clustered"/>
        <c:varyColors val="0"/>
        <c:ser>
          <c:idx val="0"/>
          <c:order val="0"/>
          <c:tx>
            <c:strRef>
              <c:f>EPR!$A$13</c:f>
              <c:strCache>
                <c:ptCount val="1"/>
                <c:pt idx="0">
                  <c:v>Presupuesto reprogramado (Recursos fiscales)</c:v>
                </c:pt>
              </c:strCache>
            </c:strRef>
          </c:tx>
          <c:invertIfNegative val="0"/>
          <c:cat>
            <c:strRef>
              <c:f>EPR!$B$10:$F$11</c:f>
              <c:strCache>
                <c:ptCount val="5"/>
                <c:pt idx="0">
                  <c:v>2007</c:v>
                </c:pt>
                <c:pt idx="1">
                  <c:v>2008</c:v>
                </c:pt>
                <c:pt idx="2">
                  <c:v>2009</c:v>
                </c:pt>
                <c:pt idx="3">
                  <c:v>2010</c:v>
                </c:pt>
                <c:pt idx="4">
                  <c:v>2011</c:v>
                </c:pt>
              </c:strCache>
            </c:strRef>
          </c:cat>
          <c:val>
            <c:numRef>
              <c:f>EPR!$B$13:$F$13</c:f>
              <c:numCache>
                <c:formatCode>#,##0</c:formatCode>
                <c:ptCount val="5"/>
                <c:pt idx="0">
                  <c:v>784356</c:v>
                </c:pt>
                <c:pt idx="1">
                  <c:v>725279</c:v>
                </c:pt>
                <c:pt idx="2">
                  <c:v>787943</c:v>
                </c:pt>
                <c:pt idx="3">
                  <c:v>884349</c:v>
                </c:pt>
                <c:pt idx="4">
                  <c:v>792234</c:v>
                </c:pt>
              </c:numCache>
            </c:numRef>
          </c:val>
        </c:ser>
        <c:ser>
          <c:idx val="1"/>
          <c:order val="1"/>
          <c:tx>
            <c:strRef>
              <c:f>EPR!$A$12</c:f>
              <c:strCache>
                <c:ptCount val="1"/>
                <c:pt idx="0">
                  <c:v>Presupuesto ejercido (Recursos fiscales) </c:v>
                </c:pt>
              </c:strCache>
            </c:strRef>
          </c:tx>
          <c:invertIfNegative val="0"/>
          <c:cat>
            <c:strRef>
              <c:f>EPR!$B$10:$F$11</c:f>
              <c:strCache>
                <c:ptCount val="5"/>
                <c:pt idx="0">
                  <c:v>2007</c:v>
                </c:pt>
                <c:pt idx="1">
                  <c:v>2008</c:v>
                </c:pt>
                <c:pt idx="2">
                  <c:v>2009</c:v>
                </c:pt>
                <c:pt idx="3">
                  <c:v>2010</c:v>
                </c:pt>
                <c:pt idx="4">
                  <c:v>2011</c:v>
                </c:pt>
              </c:strCache>
            </c:strRef>
          </c:cat>
          <c:val>
            <c:numRef>
              <c:f>EPR!$B$12:$F$12</c:f>
              <c:numCache>
                <c:formatCode>#,##0</c:formatCode>
                <c:ptCount val="5"/>
                <c:pt idx="0">
                  <c:v>690345</c:v>
                </c:pt>
                <c:pt idx="1">
                  <c:v>706418</c:v>
                </c:pt>
                <c:pt idx="2">
                  <c:v>735239</c:v>
                </c:pt>
                <c:pt idx="3">
                  <c:v>719451</c:v>
                </c:pt>
                <c:pt idx="4">
                  <c:v>752828</c:v>
                </c:pt>
              </c:numCache>
            </c:numRef>
          </c:val>
        </c:ser>
        <c:dLbls>
          <c:showLegendKey val="0"/>
          <c:showVal val="0"/>
          <c:showCatName val="0"/>
          <c:showSerName val="0"/>
          <c:showPercent val="0"/>
          <c:showBubbleSize val="0"/>
        </c:dLbls>
        <c:gapWidth val="150"/>
        <c:overlap val="-10"/>
        <c:axId val="254723584"/>
        <c:axId val="239793216"/>
      </c:barChart>
      <c:lineChart>
        <c:grouping val="stacked"/>
        <c:varyColors val="0"/>
        <c:ser>
          <c:idx val="2"/>
          <c:order val="2"/>
          <c:tx>
            <c:strRef>
              <c:f>EPR!$A$14</c:f>
              <c:strCache>
                <c:ptCount val="1"/>
                <c:pt idx="0">
                  <c:v>Evolución del presupuesto reprogramado (Recursos  Fiscales) (%)</c:v>
                </c:pt>
              </c:strCache>
            </c:strRef>
          </c:tx>
          <c:spPr>
            <a:ln w="25400"/>
          </c:spPr>
          <c:cat>
            <c:numRef>
              <c:f>EPR!$B$11:$F$11</c:f>
              <c:numCache>
                <c:formatCode>General</c:formatCode>
                <c:ptCount val="5"/>
              </c:numCache>
            </c:numRef>
          </c:cat>
          <c:val>
            <c:numRef>
              <c:f>EPR!$B$14:$F$14</c:f>
              <c:numCache>
                <c:formatCode>0.0</c:formatCode>
                <c:ptCount val="5"/>
                <c:pt idx="0">
                  <c:v>88.014243532273611</c:v>
                </c:pt>
                <c:pt idx="1">
                  <c:v>97.399483509104769</c:v>
                </c:pt>
                <c:pt idx="2">
                  <c:v>93.311191291755875</c:v>
                </c:pt>
                <c:pt idx="3">
                  <c:v>81.353741565829779</c:v>
                </c:pt>
                <c:pt idx="4">
                  <c:v>95.025964550877646</c:v>
                </c:pt>
              </c:numCache>
            </c:numRef>
          </c:val>
          <c:smooth val="0"/>
        </c:ser>
        <c:dLbls>
          <c:showLegendKey val="0"/>
          <c:showVal val="0"/>
          <c:showCatName val="0"/>
          <c:showSerName val="0"/>
          <c:showPercent val="0"/>
          <c:showBubbleSize val="0"/>
        </c:dLbls>
        <c:marker val="1"/>
        <c:smooth val="0"/>
        <c:axId val="254724608"/>
        <c:axId val="239795520"/>
      </c:lineChart>
      <c:catAx>
        <c:axId val="2547235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239793216"/>
        <c:crosses val="autoZero"/>
        <c:auto val="1"/>
        <c:lblAlgn val="ctr"/>
        <c:lblOffset val="100"/>
        <c:tickLblSkip val="1"/>
        <c:tickMarkSkip val="1"/>
        <c:noMultiLvlLbl val="0"/>
      </c:catAx>
      <c:valAx>
        <c:axId val="23979321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254723584"/>
        <c:crosses val="autoZero"/>
        <c:crossBetween val="between"/>
      </c:valAx>
      <c:catAx>
        <c:axId val="254724608"/>
        <c:scaling>
          <c:orientation val="minMax"/>
        </c:scaling>
        <c:delete val="1"/>
        <c:axPos val="b"/>
        <c:numFmt formatCode="General" sourceLinked="1"/>
        <c:majorTickMark val="out"/>
        <c:minorTickMark val="none"/>
        <c:tickLblPos val="nextTo"/>
        <c:crossAx val="239795520"/>
        <c:crosses val="autoZero"/>
        <c:auto val="1"/>
        <c:lblAlgn val="ctr"/>
        <c:lblOffset val="100"/>
        <c:noMultiLvlLbl val="0"/>
      </c:catAx>
      <c:valAx>
        <c:axId val="239795520"/>
        <c:scaling>
          <c:orientation val="minMax"/>
        </c:scaling>
        <c:delete val="0"/>
        <c:axPos val="r"/>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s-MX"/>
          </a:p>
        </c:txPr>
        <c:crossAx val="254724608"/>
        <c:crosses val="max"/>
        <c:crossBetween val="between"/>
      </c:valAx>
    </c:plotArea>
    <c:legend>
      <c:legendPos val="r"/>
      <c:layout>
        <c:manualLayout>
          <c:xMode val="edge"/>
          <c:yMode val="edge"/>
          <c:x val="1.1655205368458229E-2"/>
          <c:y val="2.0618599145695023E-2"/>
          <c:w val="0.9696989591340659"/>
          <c:h val="0.18556762104083396"/>
        </c:manualLayout>
      </c:layout>
      <c:overlay val="0"/>
      <c:txPr>
        <a:bodyPr/>
        <a:lstStyle/>
        <a:p>
          <a:pPr>
            <a:defRPr lang="en-US" sz="735" b="0" i="0" u="none" strike="noStrike" baseline="0">
              <a:solidFill>
                <a:srgbClr val="000000"/>
              </a:solidFill>
              <a:latin typeface="Arial"/>
              <a:ea typeface="Arial"/>
              <a:cs typeface="Arial"/>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433" r="0.75000000000000433" t="1" header="0" footer="0"/>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84"/>
          <c:y val="0.28523536669490401"/>
          <c:w val="0.66288951841360699"/>
          <c:h val="0.58389357417545051"/>
        </c:manualLayout>
      </c:layout>
      <c:barChart>
        <c:barDir val="col"/>
        <c:grouping val="clustered"/>
        <c:varyColors val="0"/>
        <c:ser>
          <c:idx val="0"/>
          <c:order val="0"/>
          <c:tx>
            <c:strRef>
              <c:f>EGC!$A$14</c:f>
              <c:strCache>
                <c:ptCount val="1"/>
                <c:pt idx="0">
                  <c:v>Presupuesto reprogramado (gasto corriente)</c:v>
                </c:pt>
              </c:strCache>
            </c:strRef>
          </c:tx>
          <c:invertIfNegative val="0"/>
          <c:cat>
            <c:strRef>
              <c:f>EGC!$B$11:$F$12</c:f>
              <c:strCache>
                <c:ptCount val="5"/>
                <c:pt idx="0">
                  <c:v>2007</c:v>
                </c:pt>
                <c:pt idx="1">
                  <c:v>2008</c:v>
                </c:pt>
                <c:pt idx="2">
                  <c:v>2009</c:v>
                </c:pt>
                <c:pt idx="3">
                  <c:v>2010</c:v>
                </c:pt>
                <c:pt idx="4">
                  <c:v>2011</c:v>
                </c:pt>
              </c:strCache>
            </c:strRef>
          </c:cat>
          <c:val>
            <c:numRef>
              <c:f>EGC!$B$14:$F$14</c:f>
              <c:numCache>
                <c:formatCode>#,##0</c:formatCode>
                <c:ptCount val="5"/>
                <c:pt idx="0">
                  <c:v>808113</c:v>
                </c:pt>
                <c:pt idx="1">
                  <c:v>772288</c:v>
                </c:pt>
                <c:pt idx="2">
                  <c:v>872668</c:v>
                </c:pt>
                <c:pt idx="3">
                  <c:v>889296</c:v>
                </c:pt>
                <c:pt idx="4">
                  <c:v>891084</c:v>
                </c:pt>
              </c:numCache>
            </c:numRef>
          </c:val>
        </c:ser>
        <c:ser>
          <c:idx val="1"/>
          <c:order val="1"/>
          <c:tx>
            <c:strRef>
              <c:f>EGC!$A$13</c:f>
              <c:strCache>
                <c:ptCount val="1"/>
                <c:pt idx="0">
                  <c:v>Gasto corriente ejercido</c:v>
                </c:pt>
              </c:strCache>
            </c:strRef>
          </c:tx>
          <c:invertIfNegative val="0"/>
          <c:cat>
            <c:strRef>
              <c:f>EGC!$B$11:$F$12</c:f>
              <c:strCache>
                <c:ptCount val="5"/>
                <c:pt idx="0">
                  <c:v>2007</c:v>
                </c:pt>
                <c:pt idx="1">
                  <c:v>2008</c:v>
                </c:pt>
                <c:pt idx="2">
                  <c:v>2009</c:v>
                </c:pt>
                <c:pt idx="3">
                  <c:v>2010</c:v>
                </c:pt>
                <c:pt idx="4">
                  <c:v>2011</c:v>
                </c:pt>
              </c:strCache>
            </c:strRef>
          </c:cat>
          <c:val>
            <c:numRef>
              <c:f>EGC!$B$13:$F$13</c:f>
              <c:numCache>
                <c:formatCode>#,##0</c:formatCode>
                <c:ptCount val="5"/>
                <c:pt idx="0">
                  <c:v>739388</c:v>
                </c:pt>
                <c:pt idx="1">
                  <c:v>769961</c:v>
                </c:pt>
                <c:pt idx="2">
                  <c:v>805455</c:v>
                </c:pt>
                <c:pt idx="3">
                  <c:v>800820</c:v>
                </c:pt>
                <c:pt idx="4">
                  <c:v>809367</c:v>
                </c:pt>
              </c:numCache>
            </c:numRef>
          </c:val>
        </c:ser>
        <c:dLbls>
          <c:showLegendKey val="0"/>
          <c:showVal val="0"/>
          <c:showCatName val="0"/>
          <c:showSerName val="0"/>
          <c:showPercent val="0"/>
          <c:showBubbleSize val="0"/>
        </c:dLbls>
        <c:gapWidth val="150"/>
        <c:overlap val="-10"/>
        <c:axId val="257336832"/>
        <c:axId val="239751680"/>
      </c:barChart>
      <c:lineChart>
        <c:grouping val="stacked"/>
        <c:varyColors val="0"/>
        <c:ser>
          <c:idx val="2"/>
          <c:order val="2"/>
          <c:tx>
            <c:strRef>
              <c:f>EGC!$A$15</c:f>
              <c:strCache>
                <c:ptCount val="1"/>
                <c:pt idx="0">
                  <c:v>Evolución del gasto corriente (%)</c:v>
                </c:pt>
              </c:strCache>
            </c:strRef>
          </c:tx>
          <c:spPr>
            <a:ln w="25400"/>
          </c:spPr>
          <c:cat>
            <c:numRef>
              <c:f>EGC!$B$12:$F$12</c:f>
              <c:numCache>
                <c:formatCode>General</c:formatCode>
                <c:ptCount val="5"/>
              </c:numCache>
            </c:numRef>
          </c:cat>
          <c:val>
            <c:numRef>
              <c:f>EGC!$B$15:$F$15</c:f>
              <c:numCache>
                <c:formatCode>0.0</c:formatCode>
                <c:ptCount val="5"/>
                <c:pt idx="0">
                  <c:v>91.495620043236528</c:v>
                </c:pt>
                <c:pt idx="1">
                  <c:v>99.698687536255903</c:v>
                </c:pt>
                <c:pt idx="2">
                  <c:v>92.297987321638928</c:v>
                </c:pt>
                <c:pt idx="3">
                  <c:v>90.05100663895935</c:v>
                </c:pt>
                <c:pt idx="4">
                  <c:v>90.829484089042111</c:v>
                </c:pt>
              </c:numCache>
            </c:numRef>
          </c:val>
          <c:smooth val="0"/>
        </c:ser>
        <c:dLbls>
          <c:showLegendKey val="0"/>
          <c:showVal val="0"/>
          <c:showCatName val="0"/>
          <c:showSerName val="0"/>
          <c:showPercent val="0"/>
          <c:showBubbleSize val="0"/>
        </c:dLbls>
        <c:marker val="1"/>
        <c:smooth val="0"/>
        <c:axId val="257337856"/>
        <c:axId val="239752256"/>
      </c:lineChart>
      <c:catAx>
        <c:axId val="257336832"/>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39751680"/>
        <c:crosses val="autoZero"/>
        <c:auto val="1"/>
        <c:lblAlgn val="ctr"/>
        <c:lblOffset val="100"/>
        <c:tickLblSkip val="1"/>
        <c:tickMarkSkip val="1"/>
        <c:noMultiLvlLbl val="0"/>
      </c:catAx>
      <c:valAx>
        <c:axId val="239751680"/>
        <c:scaling>
          <c:orientation val="minMax"/>
        </c:scaling>
        <c:delete val="0"/>
        <c:axPos val="l"/>
        <c:numFmt formatCode="#,##0" sourceLinked="1"/>
        <c:majorTickMark val="out"/>
        <c:minorTickMark val="none"/>
        <c:tickLblPos val="nextTo"/>
        <c:txPr>
          <a:bodyPr rot="0" vert="horz"/>
          <a:lstStyle/>
          <a:p>
            <a:pPr>
              <a:defRPr lang="en-US"/>
            </a:pPr>
            <a:endParaRPr lang="es-MX"/>
          </a:p>
        </c:txPr>
        <c:crossAx val="257336832"/>
        <c:crosses val="autoZero"/>
        <c:crossBetween val="between"/>
      </c:valAx>
      <c:catAx>
        <c:axId val="257337856"/>
        <c:scaling>
          <c:orientation val="minMax"/>
        </c:scaling>
        <c:delete val="1"/>
        <c:axPos val="b"/>
        <c:numFmt formatCode="General" sourceLinked="1"/>
        <c:majorTickMark val="out"/>
        <c:minorTickMark val="none"/>
        <c:tickLblPos val="nextTo"/>
        <c:crossAx val="239752256"/>
        <c:crosses val="autoZero"/>
        <c:auto val="1"/>
        <c:lblAlgn val="ctr"/>
        <c:lblOffset val="100"/>
        <c:noMultiLvlLbl val="0"/>
      </c:catAx>
      <c:valAx>
        <c:axId val="239752256"/>
        <c:scaling>
          <c:orientation val="minMax"/>
        </c:scaling>
        <c:delete val="0"/>
        <c:axPos val="r"/>
        <c:numFmt formatCode="0" sourceLinked="0"/>
        <c:majorTickMark val="out"/>
        <c:minorTickMark val="none"/>
        <c:tickLblPos val="nextTo"/>
        <c:txPr>
          <a:bodyPr rot="0" vert="horz"/>
          <a:lstStyle/>
          <a:p>
            <a:pPr>
              <a:defRPr lang="en-US"/>
            </a:pPr>
            <a:endParaRPr lang="es-MX"/>
          </a:p>
        </c:txPr>
        <c:crossAx val="257337856"/>
        <c:crosses val="max"/>
        <c:crossBetween val="between"/>
      </c:valAx>
    </c:plotArea>
    <c:legend>
      <c:legendPos val="r"/>
      <c:layout>
        <c:manualLayout>
          <c:xMode val="edge"/>
          <c:yMode val="edge"/>
          <c:x val="2.3375974851281126E-2"/>
          <c:y val="9.3700213075116143E-3"/>
          <c:w val="0.8124988531161399"/>
          <c:h val="0.2302116393000109"/>
        </c:manualLayout>
      </c:layout>
      <c:overlay val="0"/>
      <c:txPr>
        <a:bodyPr/>
        <a:lstStyle/>
        <a:p>
          <a:pPr>
            <a:defRPr lang="en-US" sz="800"/>
          </a:pPr>
          <a:endParaRPr lang="es-MX"/>
        </a:p>
      </c:txPr>
    </c:legend>
    <c:plotVisOnly val="1"/>
    <c:dispBlanksAs val="zero"/>
    <c:showDLblsOverMax val="0"/>
  </c:chart>
  <c:printSettings>
    <c:headerFooter alignWithMargins="0"/>
    <c:pageMargins b="1" l="0.75000000000000433" r="0.75000000000000433"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563739376770682"/>
          <c:y val="0.28523536669490401"/>
          <c:w val="0.69971671388101986"/>
          <c:h val="0.58389357417545051"/>
        </c:manualLayout>
      </c:layout>
      <c:barChart>
        <c:barDir val="col"/>
        <c:grouping val="clustered"/>
        <c:varyColors val="0"/>
        <c:ser>
          <c:idx val="0"/>
          <c:order val="0"/>
          <c:tx>
            <c:strRef>
              <c:f>EGI!$A$14</c:f>
              <c:strCache>
                <c:ptCount val="1"/>
                <c:pt idx="0">
                  <c:v> Presupuesto reprogramado (Gasto de inversión)</c:v>
                </c:pt>
              </c:strCache>
            </c:strRef>
          </c:tx>
          <c:invertIfNegative val="0"/>
          <c:cat>
            <c:strRef>
              <c:f>EGI!$B$11:$F$12</c:f>
              <c:strCache>
                <c:ptCount val="5"/>
                <c:pt idx="0">
                  <c:v>2007</c:v>
                </c:pt>
                <c:pt idx="1">
                  <c:v>2008</c:v>
                </c:pt>
                <c:pt idx="2">
                  <c:v>2009</c:v>
                </c:pt>
                <c:pt idx="3">
                  <c:v>2010</c:v>
                </c:pt>
                <c:pt idx="4">
                  <c:v>2011</c:v>
                </c:pt>
              </c:strCache>
            </c:strRef>
          </c:cat>
          <c:val>
            <c:numRef>
              <c:f>EGI!$B$14:$F$14</c:f>
              <c:numCache>
                <c:formatCode>#,##0</c:formatCode>
                <c:ptCount val="5"/>
                <c:pt idx="0">
                  <c:v>61962</c:v>
                </c:pt>
                <c:pt idx="1">
                  <c:v>97082</c:v>
                </c:pt>
                <c:pt idx="2">
                  <c:v>68514</c:v>
                </c:pt>
                <c:pt idx="3">
                  <c:v>141828</c:v>
                </c:pt>
                <c:pt idx="4">
                  <c:v>9529</c:v>
                </c:pt>
              </c:numCache>
            </c:numRef>
          </c:val>
        </c:ser>
        <c:ser>
          <c:idx val="1"/>
          <c:order val="1"/>
          <c:tx>
            <c:strRef>
              <c:f>EGI!$A$13</c:f>
              <c:strCache>
                <c:ptCount val="1"/>
                <c:pt idx="0">
                  <c:v>Gasto de inversión ejercido</c:v>
                </c:pt>
              </c:strCache>
            </c:strRef>
          </c:tx>
          <c:invertIfNegative val="0"/>
          <c:cat>
            <c:strRef>
              <c:f>EGI!$B$11:$F$12</c:f>
              <c:strCache>
                <c:ptCount val="5"/>
                <c:pt idx="0">
                  <c:v>2007</c:v>
                </c:pt>
                <c:pt idx="1">
                  <c:v>2008</c:v>
                </c:pt>
                <c:pt idx="2">
                  <c:v>2009</c:v>
                </c:pt>
                <c:pt idx="3">
                  <c:v>2010</c:v>
                </c:pt>
                <c:pt idx="4">
                  <c:v>2011</c:v>
                </c:pt>
              </c:strCache>
            </c:strRef>
          </c:cat>
          <c:val>
            <c:numRef>
              <c:f>EGI!$B$13:$F$13</c:f>
              <c:numCache>
                <c:formatCode>#,##0</c:formatCode>
                <c:ptCount val="5"/>
                <c:pt idx="0">
                  <c:v>16034</c:v>
                </c:pt>
                <c:pt idx="1">
                  <c:v>34913</c:v>
                </c:pt>
                <c:pt idx="2">
                  <c:v>13121</c:v>
                </c:pt>
                <c:pt idx="3">
                  <c:v>763</c:v>
                </c:pt>
                <c:pt idx="4">
                  <c:v>3263</c:v>
                </c:pt>
              </c:numCache>
            </c:numRef>
          </c:val>
        </c:ser>
        <c:dLbls>
          <c:showLegendKey val="0"/>
          <c:showVal val="0"/>
          <c:showCatName val="0"/>
          <c:showSerName val="0"/>
          <c:showPercent val="0"/>
          <c:showBubbleSize val="0"/>
        </c:dLbls>
        <c:gapWidth val="150"/>
        <c:overlap val="-10"/>
        <c:axId val="259056128"/>
        <c:axId val="255320640"/>
      </c:barChart>
      <c:lineChart>
        <c:grouping val="stacked"/>
        <c:varyColors val="0"/>
        <c:ser>
          <c:idx val="2"/>
          <c:order val="2"/>
          <c:tx>
            <c:strRef>
              <c:f>EGI!$A$15</c:f>
              <c:strCache>
                <c:ptCount val="1"/>
                <c:pt idx="0">
                  <c:v>Evolución del gasto de inversión (Recursos Fiscales) (%)</c:v>
                </c:pt>
              </c:strCache>
            </c:strRef>
          </c:tx>
          <c:spPr>
            <a:ln w="25400"/>
          </c:spPr>
          <c:cat>
            <c:numRef>
              <c:f>EGI!$B$12:$F$12</c:f>
              <c:numCache>
                <c:formatCode>General</c:formatCode>
                <c:ptCount val="5"/>
              </c:numCache>
            </c:numRef>
          </c:cat>
          <c:val>
            <c:numRef>
              <c:f>EGI!$B$15:$F$15</c:f>
              <c:numCache>
                <c:formatCode>0.0</c:formatCode>
                <c:ptCount val="5"/>
                <c:pt idx="0">
                  <c:v>25.877150511603887</c:v>
                </c:pt>
                <c:pt idx="1">
                  <c:v>35.962382315980307</c:v>
                </c:pt>
                <c:pt idx="2">
                  <c:v>19.150830487199695</c:v>
                </c:pt>
                <c:pt idx="3">
                  <c:v>0.53797557604986324</c:v>
                </c:pt>
                <c:pt idx="4">
                  <c:v>34.242837653478851</c:v>
                </c:pt>
              </c:numCache>
            </c:numRef>
          </c:val>
          <c:smooth val="0"/>
        </c:ser>
        <c:dLbls>
          <c:showLegendKey val="0"/>
          <c:showVal val="0"/>
          <c:showCatName val="0"/>
          <c:showSerName val="0"/>
          <c:showPercent val="0"/>
          <c:showBubbleSize val="0"/>
        </c:dLbls>
        <c:marker val="1"/>
        <c:smooth val="0"/>
        <c:axId val="259058176"/>
        <c:axId val="255321216"/>
      </c:lineChart>
      <c:catAx>
        <c:axId val="259056128"/>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55320640"/>
        <c:crosses val="autoZero"/>
        <c:auto val="1"/>
        <c:lblAlgn val="ctr"/>
        <c:lblOffset val="100"/>
        <c:tickLblSkip val="1"/>
        <c:tickMarkSkip val="1"/>
        <c:noMultiLvlLbl val="0"/>
      </c:catAx>
      <c:valAx>
        <c:axId val="255320640"/>
        <c:scaling>
          <c:orientation val="minMax"/>
        </c:scaling>
        <c:delete val="0"/>
        <c:axPos val="l"/>
        <c:title>
          <c:tx>
            <c:rich>
              <a:bodyPr/>
              <a:lstStyle/>
              <a:p>
                <a:pPr>
                  <a:defRPr lang="en-US"/>
                </a:pPr>
                <a:r>
                  <a:rPr lang="es-ES"/>
                  <a:t>Miles de pesos</a:t>
                </a:r>
              </a:p>
            </c:rich>
          </c:tx>
          <c:layout>
            <c:manualLayout>
              <c:xMode val="edge"/>
              <c:yMode val="edge"/>
              <c:x val="1.416438434326144E-2"/>
              <c:y val="0.44966498656694465"/>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259056128"/>
        <c:crosses val="autoZero"/>
        <c:crossBetween val="between"/>
      </c:valAx>
      <c:catAx>
        <c:axId val="259058176"/>
        <c:scaling>
          <c:orientation val="minMax"/>
        </c:scaling>
        <c:delete val="1"/>
        <c:axPos val="b"/>
        <c:numFmt formatCode="General" sourceLinked="1"/>
        <c:majorTickMark val="out"/>
        <c:minorTickMark val="none"/>
        <c:tickLblPos val="nextTo"/>
        <c:crossAx val="255321216"/>
        <c:crosses val="autoZero"/>
        <c:auto val="1"/>
        <c:lblAlgn val="ctr"/>
        <c:lblOffset val="100"/>
        <c:noMultiLvlLbl val="0"/>
      </c:catAx>
      <c:valAx>
        <c:axId val="255321216"/>
        <c:scaling>
          <c:orientation val="minMax"/>
        </c:scaling>
        <c:delete val="0"/>
        <c:axPos val="r"/>
        <c:title>
          <c:tx>
            <c:rich>
              <a:bodyPr rot="0" vert="horz"/>
              <a:lstStyle/>
              <a:p>
                <a:pPr>
                  <a:defRPr lang="en-US"/>
                </a:pPr>
                <a:r>
                  <a:rPr lang="es-ES"/>
                  <a:t>%</a:t>
                </a:r>
              </a:p>
            </c:rich>
          </c:tx>
          <c:layout>
            <c:manualLayout>
              <c:xMode val="edge"/>
              <c:yMode val="edge"/>
              <c:x val="0.949801723154171"/>
              <c:y val="0.5436251442021075"/>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259058176"/>
        <c:crosses val="max"/>
        <c:crossBetween val="between"/>
      </c:valAx>
    </c:plotArea>
    <c:legend>
      <c:legendPos val="r"/>
      <c:layout>
        <c:manualLayout>
          <c:xMode val="edge"/>
          <c:yMode val="edge"/>
          <c:x val="1.416438434326144E-2"/>
          <c:y val="5.3691341679635178E-2"/>
          <c:w val="0.94334274791737982"/>
          <c:h val="0.18791969587872312"/>
        </c:manualLayout>
      </c:layout>
      <c:overlay val="0"/>
      <c:txPr>
        <a:bodyPr/>
        <a:lstStyle/>
        <a:p>
          <a:pPr>
            <a:defRPr lang="en-US"/>
          </a:pPr>
          <a:endParaRPr lang="es-MX"/>
        </a:p>
      </c:txPr>
    </c:legend>
    <c:plotVisOnly val="1"/>
    <c:dispBlanksAs val="zero"/>
    <c:showDLblsOverMax val="0"/>
  </c:chart>
  <c:printSettings>
    <c:headerFooter alignWithMargins="0"/>
    <c:pageMargins b="1" l="0.75000000000000433" r="0.75000000000000433"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84"/>
          <c:y val="0.19127552009019008"/>
          <c:w val="0.69153606507401533"/>
          <c:h val="0.6778534059081579"/>
        </c:manualLayout>
      </c:layout>
      <c:barChart>
        <c:barDir val="col"/>
        <c:grouping val="clustered"/>
        <c:varyColors val="0"/>
        <c:ser>
          <c:idx val="0"/>
          <c:order val="0"/>
          <c:tx>
            <c:strRef>
              <c:f>AUTOF!$A$14</c:f>
              <c:strCache>
                <c:ptCount val="1"/>
                <c:pt idx="0">
                  <c:v>Presupuesto ejercido</c:v>
                </c:pt>
              </c:strCache>
            </c:strRef>
          </c:tx>
          <c:invertIfNegative val="0"/>
          <c:cat>
            <c:strRef>
              <c:f>AUTOF!$B$11:$F$12</c:f>
              <c:strCache>
                <c:ptCount val="5"/>
                <c:pt idx="0">
                  <c:v>2007</c:v>
                </c:pt>
                <c:pt idx="1">
                  <c:v>2008</c:v>
                </c:pt>
                <c:pt idx="2">
                  <c:v>2009</c:v>
                </c:pt>
                <c:pt idx="3">
                  <c:v>2010</c:v>
                </c:pt>
                <c:pt idx="4">
                  <c:v>2011</c:v>
                </c:pt>
              </c:strCache>
            </c:strRef>
          </c:cat>
          <c:val>
            <c:numRef>
              <c:f>AUTOF!$B$14:$F$14</c:f>
              <c:numCache>
                <c:formatCode>#,##0</c:formatCode>
                <c:ptCount val="5"/>
                <c:pt idx="0">
                  <c:v>755421</c:v>
                </c:pt>
                <c:pt idx="1">
                  <c:v>804875</c:v>
                </c:pt>
                <c:pt idx="2">
                  <c:v>818576</c:v>
                </c:pt>
                <c:pt idx="3">
                  <c:v>801583</c:v>
                </c:pt>
                <c:pt idx="4">
                  <c:v>812630</c:v>
                </c:pt>
              </c:numCache>
            </c:numRef>
          </c:val>
        </c:ser>
        <c:ser>
          <c:idx val="1"/>
          <c:order val="1"/>
          <c:tx>
            <c:strRef>
              <c:f>AUTOF!$A$13</c:f>
              <c:strCache>
                <c:ptCount val="1"/>
                <c:pt idx="0">
                  <c:v>Ingresos propios ejercidos </c:v>
                </c:pt>
              </c:strCache>
            </c:strRef>
          </c:tx>
          <c:invertIfNegative val="0"/>
          <c:cat>
            <c:strRef>
              <c:f>AUTOF!$B$11:$F$12</c:f>
              <c:strCache>
                <c:ptCount val="5"/>
                <c:pt idx="0">
                  <c:v>2007</c:v>
                </c:pt>
                <c:pt idx="1">
                  <c:v>2008</c:v>
                </c:pt>
                <c:pt idx="2">
                  <c:v>2009</c:v>
                </c:pt>
                <c:pt idx="3">
                  <c:v>2010</c:v>
                </c:pt>
                <c:pt idx="4">
                  <c:v>2011</c:v>
                </c:pt>
              </c:strCache>
            </c:strRef>
          </c:cat>
          <c:val>
            <c:numRef>
              <c:f>AUTOF!$B$13:$F$13</c:f>
              <c:numCache>
                <c:formatCode>#,##0</c:formatCode>
                <c:ptCount val="5"/>
                <c:pt idx="0">
                  <c:v>65076</c:v>
                </c:pt>
                <c:pt idx="1">
                  <c:v>98456</c:v>
                </c:pt>
                <c:pt idx="2">
                  <c:v>83337</c:v>
                </c:pt>
                <c:pt idx="3">
                  <c:v>82131</c:v>
                </c:pt>
                <c:pt idx="4">
                  <c:v>59802</c:v>
                </c:pt>
              </c:numCache>
            </c:numRef>
          </c:val>
        </c:ser>
        <c:dLbls>
          <c:showLegendKey val="0"/>
          <c:showVal val="0"/>
          <c:showCatName val="0"/>
          <c:showSerName val="0"/>
          <c:showPercent val="0"/>
          <c:showBubbleSize val="0"/>
        </c:dLbls>
        <c:gapWidth val="150"/>
        <c:overlap val="-10"/>
        <c:axId val="259594752"/>
        <c:axId val="255327552"/>
      </c:barChart>
      <c:lineChart>
        <c:grouping val="stacked"/>
        <c:varyColors val="0"/>
        <c:ser>
          <c:idx val="2"/>
          <c:order val="2"/>
          <c:tx>
            <c:strRef>
              <c:f>AUTOF!$A$15</c:f>
              <c:strCache>
                <c:ptCount val="1"/>
                <c:pt idx="0">
                  <c:v>Índice de autofinanciamiento (%)</c:v>
                </c:pt>
              </c:strCache>
            </c:strRef>
          </c:tx>
          <c:spPr>
            <a:ln w="25400"/>
          </c:spPr>
          <c:cat>
            <c:numRef>
              <c:f>AUTOF!$B$12:$F$12</c:f>
              <c:numCache>
                <c:formatCode>General</c:formatCode>
                <c:ptCount val="5"/>
              </c:numCache>
            </c:numRef>
          </c:cat>
          <c:val>
            <c:numRef>
              <c:f>AUTOF!$B$15:$F$15</c:f>
              <c:numCache>
                <c:formatCode>0.0</c:formatCode>
                <c:ptCount val="5"/>
                <c:pt idx="0">
                  <c:v>8.6145341471841519</c:v>
                </c:pt>
                <c:pt idx="1">
                  <c:v>12.232458456282032</c:v>
                </c:pt>
                <c:pt idx="2">
                  <c:v>10.18072848458787</c:v>
                </c:pt>
                <c:pt idx="3">
                  <c:v>10.246100528579074</c:v>
                </c:pt>
                <c:pt idx="4">
                  <c:v>7.3590687028536967</c:v>
                </c:pt>
              </c:numCache>
            </c:numRef>
          </c:val>
          <c:smooth val="0"/>
        </c:ser>
        <c:dLbls>
          <c:showLegendKey val="0"/>
          <c:showVal val="0"/>
          <c:showCatName val="0"/>
          <c:showSerName val="0"/>
          <c:showPercent val="0"/>
          <c:showBubbleSize val="0"/>
        </c:dLbls>
        <c:marker val="1"/>
        <c:smooth val="0"/>
        <c:axId val="259593728"/>
        <c:axId val="255326400"/>
      </c:lineChart>
      <c:catAx>
        <c:axId val="259594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55327552"/>
        <c:crosses val="autoZero"/>
        <c:auto val="1"/>
        <c:lblAlgn val="ctr"/>
        <c:lblOffset val="100"/>
        <c:tickLblSkip val="1"/>
        <c:tickMarkSkip val="1"/>
        <c:noMultiLvlLbl val="0"/>
      </c:catAx>
      <c:valAx>
        <c:axId val="255327552"/>
        <c:scaling>
          <c:orientation val="minMax"/>
        </c:scaling>
        <c:delete val="0"/>
        <c:axPos val="l"/>
        <c:title>
          <c:tx>
            <c:rich>
              <a:bodyPr/>
              <a:lstStyle/>
              <a:p>
                <a:pPr>
                  <a:defRPr lang="en-US" sz="1000" b="1" i="0" u="none" strike="noStrike" baseline="0">
                    <a:solidFill>
                      <a:srgbClr val="000000"/>
                    </a:solidFill>
                    <a:latin typeface="Calibri"/>
                    <a:ea typeface="Calibri"/>
                    <a:cs typeface="Calibri"/>
                  </a:defRPr>
                </a:pPr>
                <a:r>
                  <a:rPr lang="en-US"/>
                  <a:t>Miles de pesos</a:t>
                </a:r>
              </a:p>
            </c:rich>
          </c:tx>
          <c:layout>
            <c:manualLayout>
              <c:xMode val="edge"/>
              <c:yMode val="edge"/>
              <c:x val="1.4164326716018352E-2"/>
              <c:y val="0.44966510765101725"/>
            </c:manualLayout>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59594752"/>
        <c:crosses val="autoZero"/>
        <c:crossBetween val="between"/>
      </c:valAx>
      <c:catAx>
        <c:axId val="259593728"/>
        <c:scaling>
          <c:orientation val="minMax"/>
        </c:scaling>
        <c:delete val="1"/>
        <c:axPos val="b"/>
        <c:numFmt formatCode="General" sourceLinked="1"/>
        <c:majorTickMark val="out"/>
        <c:minorTickMark val="none"/>
        <c:tickLblPos val="nextTo"/>
        <c:crossAx val="255326400"/>
        <c:crosses val="autoZero"/>
        <c:auto val="1"/>
        <c:lblAlgn val="ctr"/>
        <c:lblOffset val="100"/>
        <c:noMultiLvlLbl val="0"/>
      </c:catAx>
      <c:valAx>
        <c:axId val="255326400"/>
        <c:scaling>
          <c:orientation val="minMax"/>
        </c:scaling>
        <c:delete val="0"/>
        <c:axPos val="r"/>
        <c:title>
          <c:tx>
            <c:rich>
              <a:bodyPr rot="0" vert="horz"/>
              <a:lstStyle/>
              <a:p>
                <a:pPr algn="ctr">
                  <a:defRPr lang="en-US" sz="1000" b="1" i="0" u="none" strike="noStrike" baseline="0">
                    <a:solidFill>
                      <a:srgbClr val="000000"/>
                    </a:solidFill>
                    <a:latin typeface="Calibri"/>
                    <a:ea typeface="Calibri"/>
                    <a:cs typeface="Calibri"/>
                  </a:defRPr>
                </a:pPr>
                <a:r>
                  <a:rPr lang="en-US"/>
                  <a:t>%</a:t>
                </a:r>
              </a:p>
            </c:rich>
          </c:tx>
          <c:layout>
            <c:manualLayout>
              <c:xMode val="edge"/>
              <c:yMode val="edge"/>
              <c:x val="0.95046295023595873"/>
              <c:y val="0.54362520474414389"/>
            </c:manualLayout>
          </c:layout>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59593728"/>
        <c:crosses val="max"/>
        <c:crossBetween val="between"/>
      </c:valAx>
    </c:plotArea>
    <c:legend>
      <c:legendPos val="r"/>
      <c:layout>
        <c:manualLayout>
          <c:xMode val="edge"/>
          <c:yMode val="edge"/>
          <c:x val="1.3245102466929788E-2"/>
          <c:y val="5.2040863313138489E-3"/>
          <c:w val="0.68653562943036117"/>
          <c:h val="0.18654510291476722"/>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433" r="0.75000000000000433"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696883852691457"/>
          <c:y val="0.28523536669490401"/>
          <c:w val="0.68838526912181308"/>
          <c:h val="0.58389357417545051"/>
        </c:manualLayout>
      </c:layout>
      <c:barChart>
        <c:barDir val="col"/>
        <c:grouping val="clustered"/>
        <c:varyColors val="0"/>
        <c:ser>
          <c:idx val="0"/>
          <c:order val="0"/>
          <c:tx>
            <c:strRef>
              <c:f>CAIP!$A$14</c:f>
              <c:strCache>
                <c:ptCount val="1"/>
                <c:pt idx="0">
                  <c:v>Ingresos propios programados</c:v>
                </c:pt>
              </c:strCache>
            </c:strRef>
          </c:tx>
          <c:invertIfNegative val="0"/>
          <c:cat>
            <c:strRef>
              <c:f>CAIP!$B$11:$F$12</c:f>
              <c:strCache>
                <c:ptCount val="5"/>
                <c:pt idx="0">
                  <c:v>2007</c:v>
                </c:pt>
                <c:pt idx="1">
                  <c:v>2008</c:v>
                </c:pt>
                <c:pt idx="2">
                  <c:v>2009</c:v>
                </c:pt>
                <c:pt idx="3">
                  <c:v>2010</c:v>
                </c:pt>
                <c:pt idx="4">
                  <c:v>2011</c:v>
                </c:pt>
              </c:strCache>
            </c:strRef>
          </c:cat>
          <c:val>
            <c:numRef>
              <c:f>CAIP!$B$14:$F$14</c:f>
              <c:numCache>
                <c:formatCode>#,##0</c:formatCode>
                <c:ptCount val="5"/>
                <c:pt idx="0">
                  <c:v>85720</c:v>
                </c:pt>
                <c:pt idx="1">
                  <c:v>144091</c:v>
                </c:pt>
                <c:pt idx="2">
                  <c:v>111000</c:v>
                </c:pt>
                <c:pt idx="3">
                  <c:v>146775</c:v>
                </c:pt>
                <c:pt idx="4">
                  <c:v>108380</c:v>
                </c:pt>
              </c:numCache>
            </c:numRef>
          </c:val>
        </c:ser>
        <c:ser>
          <c:idx val="1"/>
          <c:order val="1"/>
          <c:tx>
            <c:strRef>
              <c:f>CAIP!$A$13</c:f>
              <c:strCache>
                <c:ptCount val="1"/>
                <c:pt idx="0">
                  <c:v>Ingresos propios captados </c:v>
                </c:pt>
              </c:strCache>
            </c:strRef>
          </c:tx>
          <c:invertIfNegative val="0"/>
          <c:cat>
            <c:strRef>
              <c:f>CAIP!$B$11:$F$12</c:f>
              <c:strCache>
                <c:ptCount val="5"/>
                <c:pt idx="0">
                  <c:v>2007</c:v>
                </c:pt>
                <c:pt idx="1">
                  <c:v>2008</c:v>
                </c:pt>
                <c:pt idx="2">
                  <c:v>2009</c:v>
                </c:pt>
                <c:pt idx="3">
                  <c:v>2010</c:v>
                </c:pt>
                <c:pt idx="4">
                  <c:v>2011</c:v>
                </c:pt>
              </c:strCache>
            </c:strRef>
          </c:cat>
          <c:val>
            <c:numRef>
              <c:f>CAIP!$B$13:$F$13</c:f>
              <c:numCache>
                <c:formatCode>#,##0</c:formatCode>
                <c:ptCount val="5"/>
                <c:pt idx="0">
                  <c:v>89571</c:v>
                </c:pt>
                <c:pt idx="1">
                  <c:v>99570</c:v>
                </c:pt>
                <c:pt idx="2">
                  <c:v>94407</c:v>
                </c:pt>
                <c:pt idx="3">
                  <c:v>139593</c:v>
                </c:pt>
                <c:pt idx="4">
                  <c:v>89927</c:v>
                </c:pt>
              </c:numCache>
            </c:numRef>
          </c:val>
        </c:ser>
        <c:dLbls>
          <c:showLegendKey val="0"/>
          <c:showVal val="0"/>
          <c:showCatName val="0"/>
          <c:showSerName val="0"/>
          <c:showPercent val="0"/>
          <c:showBubbleSize val="0"/>
        </c:dLbls>
        <c:gapWidth val="150"/>
        <c:overlap val="-10"/>
        <c:axId val="273766912"/>
        <c:axId val="257544704"/>
      </c:barChart>
      <c:lineChart>
        <c:grouping val="stacked"/>
        <c:varyColors val="0"/>
        <c:ser>
          <c:idx val="2"/>
          <c:order val="2"/>
          <c:tx>
            <c:strRef>
              <c:f>CAIP!$A$15</c:f>
              <c:strCache>
                <c:ptCount val="1"/>
                <c:pt idx="0">
                  <c:v>Captación de Ingresos propios</c:v>
                </c:pt>
              </c:strCache>
            </c:strRef>
          </c:tx>
          <c:spPr>
            <a:ln w="25400"/>
          </c:spPr>
          <c:cat>
            <c:numRef>
              <c:f>CAIP!$B$12:$F$12</c:f>
              <c:numCache>
                <c:formatCode>General</c:formatCode>
                <c:ptCount val="5"/>
              </c:numCache>
            </c:numRef>
          </c:cat>
          <c:val>
            <c:numRef>
              <c:f>CAIP!$B$15:$F$15</c:f>
              <c:numCache>
                <c:formatCode>0.0</c:formatCode>
                <c:ptCount val="5"/>
                <c:pt idx="0">
                  <c:v>104.49253383107792</c:v>
                </c:pt>
                <c:pt idx="1">
                  <c:v>69.102164604312549</c:v>
                </c:pt>
                <c:pt idx="2">
                  <c:v>85.051351351351357</c:v>
                </c:pt>
                <c:pt idx="3">
                  <c:v>95.106796116504853</c:v>
                </c:pt>
                <c:pt idx="4">
                  <c:v>82.973795903303198</c:v>
                </c:pt>
              </c:numCache>
            </c:numRef>
          </c:val>
          <c:smooth val="0"/>
        </c:ser>
        <c:dLbls>
          <c:showLegendKey val="0"/>
          <c:showVal val="0"/>
          <c:showCatName val="0"/>
          <c:showSerName val="0"/>
          <c:showPercent val="0"/>
          <c:showBubbleSize val="0"/>
        </c:dLbls>
        <c:marker val="1"/>
        <c:smooth val="0"/>
        <c:axId val="300188160"/>
        <c:axId val="257545280"/>
      </c:lineChart>
      <c:catAx>
        <c:axId val="273766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57544704"/>
        <c:crosses val="autoZero"/>
        <c:auto val="1"/>
        <c:lblAlgn val="ctr"/>
        <c:lblOffset val="100"/>
        <c:tickLblSkip val="1"/>
        <c:tickMarkSkip val="1"/>
        <c:noMultiLvlLbl val="0"/>
      </c:catAx>
      <c:valAx>
        <c:axId val="257544704"/>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73766912"/>
        <c:crosses val="autoZero"/>
        <c:crossBetween val="between"/>
      </c:valAx>
      <c:catAx>
        <c:axId val="300188160"/>
        <c:scaling>
          <c:orientation val="minMax"/>
        </c:scaling>
        <c:delete val="1"/>
        <c:axPos val="b"/>
        <c:numFmt formatCode="General" sourceLinked="1"/>
        <c:majorTickMark val="out"/>
        <c:minorTickMark val="none"/>
        <c:tickLblPos val="nextTo"/>
        <c:crossAx val="257545280"/>
        <c:crosses val="autoZero"/>
        <c:auto val="1"/>
        <c:lblAlgn val="ctr"/>
        <c:lblOffset val="100"/>
        <c:noMultiLvlLbl val="0"/>
      </c:catAx>
      <c:valAx>
        <c:axId val="257545280"/>
        <c:scaling>
          <c:orientation val="minMax"/>
        </c:scaling>
        <c:delete val="0"/>
        <c:axPos val="r"/>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00188160"/>
        <c:crosses val="max"/>
        <c:crossBetween val="between"/>
      </c:valAx>
    </c:plotArea>
    <c:legend>
      <c:legendPos val="r"/>
      <c:layout>
        <c:manualLayout>
          <c:xMode val="edge"/>
          <c:yMode val="edge"/>
          <c:x val="1.4164221429425878E-2"/>
          <c:y val="5.3691397079763857E-2"/>
          <c:w val="0.68838515828953017"/>
          <c:h val="0.18791973583947169"/>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433" r="0.75000000000000433" t="1" header="0" footer="0"/>
    <c:pageSetup orientation="landscape"/>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10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1000">
            <a:latin typeface="Arial" pitchFamily="34" charset="0"/>
            <a:cs typeface="Arial" pitchFamily="34" charset="0"/>
          </a:endParaRPr>
        </a:p>
      </dgm:t>
    </dgm:pt>
    <dgm:pt modelId="{45C8F39F-EBD2-47CC-8B23-0223F55EA196}" type="sibTrans" cxnId="{800209EF-E0C2-40A7-A8E6-02AE9A771205}">
      <dgm:prSet/>
      <dgm:spPr/>
      <dgm:t>
        <a:bodyPr/>
        <a:lstStyle/>
        <a:p>
          <a:endParaRPr lang="es-ES" sz="1000">
            <a:latin typeface="Arial" pitchFamily="34" charset="0"/>
            <a:cs typeface="Arial" pitchFamily="34" charset="0"/>
          </a:endParaRPr>
        </a:p>
      </dgm:t>
    </dgm:pt>
    <dgm:pt modelId="{6D3234EB-5E70-47CC-9D9C-C6F5A670C9BB}">
      <dgm:prSet phldrT="[Texto]" custT="1"/>
      <dgm:spPr/>
      <dgm:t>
        <a:bodyPr/>
        <a:lstStyle/>
        <a:p>
          <a:pPr algn="l" rtl="0"/>
          <a:r>
            <a:rPr lang="es-ES" sz="1000" b="0" i="0" strike="noStrike">
              <a:solidFill>
                <a:srgbClr val="000000"/>
              </a:solidFill>
              <a:latin typeface="Arial"/>
              <a:cs typeface="Arial"/>
            </a:rPr>
            <a:t>La cuantificación del volúmen total de personas capacitadas, agrupa a las distintas modalidades de este servicio que proporciona el  Sistema Conalep.</a:t>
          </a:r>
          <a:endParaRPr lang="es-ES" sz="1000">
            <a:latin typeface="Arial" pitchFamily="34" charset="0"/>
            <a:cs typeface="Arial" pitchFamily="34" charset="0"/>
          </a:endParaRPr>
        </a:p>
      </dgm:t>
    </dgm:pt>
    <dgm:pt modelId="{E73B382B-41F9-4D1F-9E41-151CA1595F92}" type="parTrans" cxnId="{689C3DA3-FBB8-4E71-8F81-05CFE7660EED}">
      <dgm:prSet/>
      <dgm:spPr/>
      <dgm:t>
        <a:bodyPr/>
        <a:lstStyle/>
        <a:p>
          <a:endParaRPr lang="es-ES" sz="1000">
            <a:latin typeface="Arial" pitchFamily="34" charset="0"/>
            <a:cs typeface="Arial" pitchFamily="34" charset="0"/>
          </a:endParaRPr>
        </a:p>
      </dgm:t>
    </dgm:pt>
    <dgm:pt modelId="{92AD354E-891F-4539-ABA8-C6FFDA83F735}" type="sibTrans" cxnId="{689C3DA3-FBB8-4E71-8F81-05CFE7660EED}">
      <dgm:prSet/>
      <dgm:spPr/>
      <dgm:t>
        <a:bodyPr/>
        <a:lstStyle/>
        <a:p>
          <a:endParaRPr lang="es-ES" sz="1000">
            <a:latin typeface="Arial" pitchFamily="34" charset="0"/>
            <a:cs typeface="Arial" pitchFamily="34" charset="0"/>
          </a:endParaRPr>
        </a:p>
      </dgm:t>
    </dgm:pt>
    <dgm:pt modelId="{6A1B0731-4605-46AC-B5B5-96265937D531}">
      <dgm:prSet phldrT="[Texto]" custT="1"/>
      <dgm:spPr/>
      <dgm:t>
        <a:bodyPr/>
        <a:lstStyle/>
        <a:p>
          <a:r>
            <a:rPr lang="es-ES" sz="10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1000">
            <a:latin typeface="Arial" pitchFamily="34" charset="0"/>
            <a:cs typeface="Arial" pitchFamily="34" charset="0"/>
          </a:endParaRPr>
        </a:p>
      </dgm:t>
    </dgm:pt>
    <dgm:pt modelId="{94D1116D-750D-412B-B14F-E521CAE3633C}" type="sibTrans" cxnId="{4497CBF8-51B2-46F3-BB1D-93BBA4297716}">
      <dgm:prSet/>
      <dgm:spPr/>
      <dgm:t>
        <a:bodyPr/>
        <a:lstStyle/>
        <a:p>
          <a:endParaRPr lang="es-ES" sz="1000">
            <a:latin typeface="Arial" pitchFamily="34" charset="0"/>
            <a:cs typeface="Arial" pitchFamily="34" charset="0"/>
          </a:endParaRPr>
        </a:p>
      </dgm:t>
    </dgm:pt>
    <dgm:pt modelId="{E10972A8-2130-4DF2-9586-0192D1E633EB}">
      <dgm:prSet phldrT="[Texto]" custT="1"/>
      <dgm:spPr/>
      <dgm:t>
        <a:bodyPr/>
        <a:lstStyle/>
        <a:p>
          <a:pPr algn="just"/>
          <a:r>
            <a:rPr lang="es-ES" sz="1000">
              <a:latin typeface="Arial" pitchFamily="34" charset="0"/>
              <a:cs typeface="Arial" pitchFamily="34" charset="0"/>
            </a:rPr>
            <a:t>Capacitación laboral</a:t>
          </a:r>
        </a:p>
      </dgm:t>
    </dgm:pt>
    <dgm:pt modelId="{C19B9F70-9D87-4667-828B-A5323455F644}" type="parTrans" cxnId="{F0583361-A3E2-4D95-BF4B-1CECE6E026BC}">
      <dgm:prSet/>
      <dgm:spPr/>
      <dgm:t>
        <a:bodyPr/>
        <a:lstStyle/>
        <a:p>
          <a:endParaRPr lang="es-ES" sz="1000">
            <a:latin typeface="Arial" pitchFamily="34" charset="0"/>
            <a:cs typeface="Arial" pitchFamily="34" charset="0"/>
          </a:endParaRPr>
        </a:p>
      </dgm:t>
    </dgm:pt>
    <dgm:pt modelId="{BBFDC9D9-0808-4E9E-9877-C98CEDF61CB6}" type="sibTrans" cxnId="{F0583361-A3E2-4D95-BF4B-1CECE6E026BC}">
      <dgm:prSet/>
      <dgm:spPr/>
      <dgm:t>
        <a:bodyPr/>
        <a:lstStyle/>
        <a:p>
          <a:endParaRPr lang="es-ES" sz="1000">
            <a:latin typeface="Arial" pitchFamily="34" charset="0"/>
            <a:cs typeface="Arial" pitchFamily="34" charset="0"/>
          </a:endParaRPr>
        </a:p>
      </dgm:t>
    </dgm:pt>
    <dgm:pt modelId="{640F6350-8D1C-4949-8640-268550B289E8}">
      <dgm:prSet phldrT="[Texto]" custT="1"/>
      <dgm:spPr/>
      <dgm:t>
        <a:bodyPr/>
        <a:lstStyle/>
        <a:p>
          <a:r>
            <a:rPr lang="es-ES" sz="10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1000">
            <a:latin typeface="Arial" pitchFamily="34" charset="0"/>
            <a:cs typeface="Arial" pitchFamily="34" charset="0"/>
          </a:endParaRPr>
        </a:p>
      </dgm:t>
    </dgm:pt>
    <dgm:pt modelId="{AB31C0CD-66B6-4C64-8DA8-FE398D0CD9E8}" type="sibTrans" cxnId="{81DC6CFD-3D7B-444B-A4B6-10A0DBB365CD}">
      <dgm:prSet/>
      <dgm:spPr/>
      <dgm:t>
        <a:bodyPr/>
        <a:lstStyle/>
        <a:p>
          <a:endParaRPr lang="es-ES" sz="1000">
            <a:latin typeface="Arial" pitchFamily="34" charset="0"/>
            <a:cs typeface="Arial" pitchFamily="34" charset="0"/>
          </a:endParaRPr>
        </a:p>
      </dgm:t>
    </dgm:pt>
    <dgm:pt modelId="{9C16EF9A-BB3F-4155-8EAC-CFB88B7FB705}">
      <dgm:prSet phldrT="[Texto]" custT="1"/>
      <dgm:spPr/>
      <dgm:t>
        <a:bodyPr/>
        <a:lstStyle/>
        <a:p>
          <a:r>
            <a:rPr lang="es-ES" sz="10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1000">
            <a:latin typeface="Arial" pitchFamily="34" charset="0"/>
            <a:cs typeface="Arial" pitchFamily="34" charset="0"/>
          </a:endParaRPr>
        </a:p>
      </dgm:t>
    </dgm:pt>
    <dgm:pt modelId="{6C297D94-2E07-4106-90B7-03D1B16CF962}" type="sibTrans" cxnId="{392B4997-BFF2-4C74-830A-B633C8F06A5A}">
      <dgm:prSet/>
      <dgm:spPr/>
      <dgm:t>
        <a:bodyPr/>
        <a:lstStyle/>
        <a:p>
          <a:endParaRPr lang="es-ES" sz="1000">
            <a:latin typeface="Arial" pitchFamily="34" charset="0"/>
            <a:cs typeface="Arial" pitchFamily="34" charset="0"/>
          </a:endParaRPr>
        </a:p>
      </dgm:t>
    </dgm:pt>
    <dgm:pt modelId="{CB31F788-5EAF-4029-B608-2DE9ACC8C65B}">
      <dgm:prSet custT="1"/>
      <dgm:spPr/>
      <dgm:t>
        <a:bodyPr/>
        <a:lstStyle/>
        <a:p>
          <a:endParaRPr lang="es-ES" sz="1000">
            <a:latin typeface="Arial" pitchFamily="34" charset="0"/>
            <a:cs typeface="Arial" pitchFamily="34" charset="0"/>
          </a:endParaRPr>
        </a:p>
      </dgm:t>
    </dgm:pt>
    <dgm:pt modelId="{DA989D93-3607-4B31-B651-FAE0CE8DF94C}" type="parTrans" cxnId="{F2ADC222-2C0B-45EA-AD5C-DF61D17F8BAD}">
      <dgm:prSet/>
      <dgm:spPr/>
      <dgm:t>
        <a:bodyPr/>
        <a:lstStyle/>
        <a:p>
          <a:endParaRPr lang="es-ES" sz="1000">
            <a:latin typeface="Arial" pitchFamily="34" charset="0"/>
            <a:cs typeface="Arial" pitchFamily="34" charset="0"/>
          </a:endParaRPr>
        </a:p>
      </dgm:t>
    </dgm:pt>
    <dgm:pt modelId="{2180A4AE-CDD6-4225-815E-1C89896BE0B9}" type="sibTrans" cxnId="{F2ADC222-2C0B-45EA-AD5C-DF61D17F8BAD}">
      <dgm:prSet/>
      <dgm:spPr/>
      <dgm:t>
        <a:bodyPr/>
        <a:lstStyle/>
        <a:p>
          <a:endParaRPr lang="es-ES" sz="1000">
            <a:latin typeface="Arial" pitchFamily="34" charset="0"/>
            <a:cs typeface="Arial" pitchFamily="34" charset="0"/>
          </a:endParaRPr>
        </a:p>
      </dgm:t>
    </dgm:pt>
    <dgm:pt modelId="{FC6A3C28-4DA2-44F2-90A8-D9B3F9E3CCC2}">
      <dgm:prSet custT="1"/>
      <dgm:spPr/>
      <dgm:t>
        <a:bodyPr/>
        <a:lstStyle/>
        <a:p>
          <a:r>
            <a:rPr lang="es-ES" sz="10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1000">
            <a:latin typeface="Arial" pitchFamily="34" charset="0"/>
            <a:cs typeface="Arial" pitchFamily="34" charset="0"/>
          </a:endParaRPr>
        </a:p>
      </dgm:t>
    </dgm:pt>
    <dgm:pt modelId="{25AE9813-548D-4BC7-A1B7-63382A035D79}" type="sibTrans" cxnId="{9710214C-8C46-4BB3-B6E0-5B6A8C34CE42}">
      <dgm:prSet/>
      <dgm:spPr/>
      <dgm:t>
        <a:bodyPr/>
        <a:lstStyle/>
        <a:p>
          <a:endParaRPr lang="es-ES" sz="1000">
            <a:latin typeface="Arial" pitchFamily="34" charset="0"/>
            <a:cs typeface="Arial" pitchFamily="34" charset="0"/>
          </a:endParaRPr>
        </a:p>
      </dgm:t>
    </dgm:pt>
    <dgm:pt modelId="{ABEB45ED-5C4E-4984-84AD-90C0ACDFAA4F}">
      <dgm:prSet custT="1"/>
      <dgm:spPr/>
      <dgm:t>
        <a:bodyPr/>
        <a:lstStyle/>
        <a:p>
          <a:r>
            <a:rPr lang="es-ES" sz="10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1000"/>
        </a:p>
      </dgm:t>
    </dgm:pt>
    <dgm:pt modelId="{F12F34F6-D070-42C8-8A99-923664000148}" type="sibTrans" cxnId="{1D6BA943-FF8F-47E6-8A0A-846B048F0514}">
      <dgm:prSet/>
      <dgm:spPr/>
      <dgm:t>
        <a:bodyPr/>
        <a:lstStyle/>
        <a:p>
          <a:endParaRPr lang="es-ES" sz="10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B9E8138-A013-4122-8E08-FF1D8EE03DDF}" type="presOf" srcId="{E10972A8-2130-4DF2-9586-0192D1E633EB}" destId="{2C73E0ED-031D-4BA6-B300-AB7AAE9ABE10}" srcOrd="0" destOrd="0" presId="urn:microsoft.com/office/officeart/2005/8/layout/vList5"/>
    <dgm:cxn modelId="{5F46463E-BB98-4CF3-AC09-4E8407541AAE}" type="presOf" srcId="{640F6350-8D1C-4949-8640-268550B289E8}" destId="{173DD0A6-FDC8-421F-9D81-939392B323A2}" srcOrd="0" destOrd="0" presId="urn:microsoft.com/office/officeart/2005/8/layout/vList5"/>
    <dgm:cxn modelId="{92B4181A-AE14-47BA-8445-9336F9F17E24}" type="presOf" srcId="{5C81CDAA-A043-4A6F-8116-6EC1B37F326A}" destId="{036A28D4-44BD-4EB7-A6C9-3CB02BB10A58}" srcOrd="0" destOrd="0" presId="urn:microsoft.com/office/officeart/2005/8/layout/vList5"/>
    <dgm:cxn modelId="{803098C2-26DD-480A-9C4D-8E0E384D6E1F}" type="presOf" srcId="{9C16EF9A-BB3F-4155-8EAC-CFB88B7FB705}" destId="{B9B679CA-3EAA-4529-A485-FDACFF403B76}"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D9E76278-931F-4F22-92E9-F5AEB210D213}" type="presOf" srcId="{ABEB45ED-5C4E-4984-84AD-90C0ACDFAA4F}" destId="{9553F992-FFD1-4A84-9FE6-C30B4C8A1690}" srcOrd="0" destOrd="1" presId="urn:microsoft.com/office/officeart/2005/8/layout/vList5"/>
    <dgm:cxn modelId="{7189FF6E-AF72-42FE-8CE4-F1FA732B3719}" type="presOf" srcId="{5F3CE698-83EC-4F46-A588-C2A27444A963}" destId="{855A7947-3FE3-4593-9B5B-25A83DDF0DE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CB67D7FC-A6E8-4FD5-B04D-552E993139BC}"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682CCB68-9990-4385-9F63-C5F359BAB9A5}" type="presOf" srcId="{FC6A3C28-4DA2-44F2-90A8-D9B3F9E3CCC2}" destId="{F1BCD501-2DC2-49B5-B2E1-CC5252C1117E}" srcOrd="0" destOrd="0" presId="urn:microsoft.com/office/officeart/2005/8/layout/vList5"/>
    <dgm:cxn modelId="{07AD4306-CA7A-47F9-AFE9-CBCEFE01C41E}" type="presOf" srcId="{6A1B0731-4605-46AC-B5B5-96265937D531}" destId="{AF79752F-4DDD-44EB-8B2D-1B53B838B84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70D4C6B4-6764-4C9A-95BC-6B22F58CB4DC}" type="presOf" srcId="{6D3234EB-5E70-47CC-9D9C-C6F5A670C9BB}" destId="{E4FD1D0D-3F88-4026-8B59-9676C7D33E72}" srcOrd="0" destOrd="0" presId="urn:microsoft.com/office/officeart/2005/8/layout/vList5"/>
    <dgm:cxn modelId="{0D49F561-C70A-4AB2-A496-B0DD5BDC7C7B}" type="presParOf" srcId="{855A7947-3FE3-4593-9B5B-25A83DDF0DE0}" destId="{664B1A7B-B055-4200-93AE-7C607492048C}" srcOrd="0" destOrd="0" presId="urn:microsoft.com/office/officeart/2005/8/layout/vList5"/>
    <dgm:cxn modelId="{A31D1672-7E30-4B47-85AA-B1EDDF911937}" type="presParOf" srcId="{664B1A7B-B055-4200-93AE-7C607492048C}" destId="{036A28D4-44BD-4EB7-A6C9-3CB02BB10A58}" srcOrd="0" destOrd="0" presId="urn:microsoft.com/office/officeart/2005/8/layout/vList5"/>
    <dgm:cxn modelId="{27746F44-4136-463F-9FA9-2CC0B618B33A}" type="presParOf" srcId="{664B1A7B-B055-4200-93AE-7C607492048C}" destId="{E4FD1D0D-3F88-4026-8B59-9676C7D33E72}" srcOrd="1" destOrd="0" presId="urn:microsoft.com/office/officeart/2005/8/layout/vList5"/>
    <dgm:cxn modelId="{1F2EAD29-9744-462E-9C87-169B6A1AB68E}" type="presParOf" srcId="{855A7947-3FE3-4593-9B5B-25A83DDF0DE0}" destId="{AE9A78C4-B958-41B4-9829-5BEBF700FA0A}" srcOrd="1" destOrd="0" presId="urn:microsoft.com/office/officeart/2005/8/layout/vList5"/>
    <dgm:cxn modelId="{34F9D7D6-0487-4ABA-AA0C-031AFE18D176}" type="presParOf" srcId="{855A7947-3FE3-4593-9B5B-25A83DDF0DE0}" destId="{A437FBAA-8A62-4D1A-8086-B1D54AF76303}" srcOrd="2" destOrd="0" presId="urn:microsoft.com/office/officeart/2005/8/layout/vList5"/>
    <dgm:cxn modelId="{7DC4D4D5-DFB6-4826-83A8-EE4BB15DEA3F}" type="presParOf" srcId="{A437FBAA-8A62-4D1A-8086-B1D54AF76303}" destId="{AF79752F-4DDD-44EB-8B2D-1B53B838B840}" srcOrd="0" destOrd="0" presId="urn:microsoft.com/office/officeart/2005/8/layout/vList5"/>
    <dgm:cxn modelId="{60ECF0AE-AD95-4EEC-ACA2-FF55664D0E7D}" type="presParOf" srcId="{A437FBAA-8A62-4D1A-8086-B1D54AF76303}" destId="{2C73E0ED-031D-4BA6-B300-AB7AAE9ABE10}" srcOrd="1" destOrd="0" presId="urn:microsoft.com/office/officeart/2005/8/layout/vList5"/>
    <dgm:cxn modelId="{3AF54DCB-519B-4E19-9974-A3C7381DB603}" type="presParOf" srcId="{855A7947-3FE3-4593-9B5B-25A83DDF0DE0}" destId="{80F9C0DF-82F8-41C3-ACEA-77E703079C6B}" srcOrd="3" destOrd="0" presId="urn:microsoft.com/office/officeart/2005/8/layout/vList5"/>
    <dgm:cxn modelId="{5DEF4436-DAC6-426F-B300-F8D7E9538B1E}" type="presParOf" srcId="{855A7947-3FE3-4593-9B5B-25A83DDF0DE0}" destId="{812CB7ED-78D0-4AAF-A694-174F3A354C15}" srcOrd="4" destOrd="0" presId="urn:microsoft.com/office/officeart/2005/8/layout/vList5"/>
    <dgm:cxn modelId="{1B69296F-EB91-4F36-B8B8-81D9E9057D9C}" type="presParOf" srcId="{812CB7ED-78D0-4AAF-A694-174F3A354C15}" destId="{173DD0A6-FDC8-421F-9D81-939392B323A2}" srcOrd="0" destOrd="0" presId="urn:microsoft.com/office/officeart/2005/8/layout/vList5"/>
    <dgm:cxn modelId="{2A445BB7-52BC-4B00-AA58-8617F28940E4}" type="presParOf" srcId="{812CB7ED-78D0-4AAF-A694-174F3A354C15}" destId="{B9B679CA-3EAA-4529-A485-FDACFF403B76}" srcOrd="1" destOrd="0" presId="urn:microsoft.com/office/officeart/2005/8/layout/vList5"/>
    <dgm:cxn modelId="{47699A90-C89C-4E2F-A759-3CEB13ABF54E}" type="presParOf" srcId="{855A7947-3FE3-4593-9B5B-25A83DDF0DE0}" destId="{9368C20E-C076-406B-B1E6-1A98DDD517D1}" srcOrd="5" destOrd="0" presId="urn:microsoft.com/office/officeart/2005/8/layout/vList5"/>
    <dgm:cxn modelId="{529BDFF7-573E-454D-B2E0-D3C379FB379F}" type="presParOf" srcId="{855A7947-3FE3-4593-9B5B-25A83DDF0DE0}" destId="{E6FB44D2-E69C-4F10-B152-503965941D26}" srcOrd="6" destOrd="0" presId="urn:microsoft.com/office/officeart/2005/8/layout/vList5"/>
    <dgm:cxn modelId="{D374E9D8-4F95-4BDD-8A5E-29C47EC64385}" type="presParOf" srcId="{E6FB44D2-E69C-4F10-B152-503965941D26}" destId="{F1BCD501-2DC2-49B5-B2E1-CC5252C1117E}" srcOrd="0" destOrd="0" presId="urn:microsoft.com/office/officeart/2005/8/layout/vList5"/>
    <dgm:cxn modelId="{78CF4D9E-747F-4532-ABD2-A6D83FC0AB06}"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ejercido en Prestadores de Servicios Profesionales / Presupuesto ejercido)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557" custLinFactNeighborY="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B56DE605-4DF0-47B3-A872-9814F157CB6E}" type="presOf" srcId="{640F6350-8D1C-4949-8640-268550B289E8}" destId="{173DD0A6-FDC8-421F-9D81-939392B323A2}" srcOrd="0" destOrd="0" presId="urn:microsoft.com/office/officeart/2005/8/layout/vList5"/>
    <dgm:cxn modelId="{EFB1A2EA-D4AA-47C6-8AE7-0C19F93ECC0A}" type="presOf" srcId="{FC6A3C28-4DA2-44F2-90A8-D9B3F9E3CCC2}" destId="{F1BCD501-2DC2-49B5-B2E1-CC5252C1117E}"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3E9AF541-4918-4A24-B887-BBBC770AF22D}" type="presOf" srcId="{6D3234EB-5E70-47CC-9D9C-C6F5A670C9BB}" destId="{E4FD1D0D-3F88-4026-8B59-9676C7D33E72}" srcOrd="0" destOrd="0" presId="urn:microsoft.com/office/officeart/2005/8/layout/vList5"/>
    <dgm:cxn modelId="{1D6BA943-FF8F-47E6-8A0A-846B048F0514}" srcId="{FC6A3C28-4DA2-44F2-90A8-D9B3F9E3CCC2}" destId="{ABEB45ED-5C4E-4984-84AD-90C0ACDFAA4F}" srcOrd="0" destOrd="0" parTransId="{489BF7A4-6A68-4212-979B-59F3AD00C94E}" sibTransId="{F12F34F6-D070-42C8-8A99-923664000148}"/>
    <dgm:cxn modelId="{D44D312F-5A1F-4371-91B1-AAE5D0470B28}" type="presOf" srcId="{6A1B0731-4605-46AC-B5B5-96265937D531}" destId="{AF79752F-4DDD-44EB-8B2D-1B53B838B840}" srcOrd="0" destOrd="0" presId="urn:microsoft.com/office/officeart/2005/8/layout/vList5"/>
    <dgm:cxn modelId="{386700A7-72C6-4B5B-A1B8-0894B2D1F7D2}" type="presOf" srcId="{9C16EF9A-BB3F-4155-8EAC-CFB88B7FB705}" destId="{B9B679CA-3EAA-4529-A485-FDACFF403B76}"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9710214C-8C46-4BB3-B6E0-5B6A8C34CE42}" srcId="{5F3CE698-83EC-4F46-A588-C2A27444A963}" destId="{FC6A3C28-4DA2-44F2-90A8-D9B3F9E3CCC2}" srcOrd="3" destOrd="0" parTransId="{27958A34-D796-4723-8874-0BD5D99D1E53}" sibTransId="{25AE9813-548D-4BC7-A1B7-63382A035D79}"/>
    <dgm:cxn modelId="{800209EF-E0C2-40A7-A8E6-02AE9A771205}" srcId="{5F3CE698-83EC-4F46-A588-C2A27444A963}" destId="{5C81CDAA-A043-4A6F-8116-6EC1B37F326A}" srcOrd="0" destOrd="0" parTransId="{D3223C2F-F228-48C4-AE69-E04DDA0BB701}" sibTransId="{45C8F39F-EBD2-47CC-8B23-0223F55EA196}"/>
    <dgm:cxn modelId="{F0583361-A3E2-4D95-BF4B-1CECE6E026BC}" srcId="{6A1B0731-4605-46AC-B5B5-96265937D531}" destId="{E10972A8-2130-4DF2-9586-0192D1E633EB}" srcOrd="0" destOrd="0" parTransId="{C19B9F70-9D87-4667-828B-A5323455F644}" sibTransId="{BBFDC9D9-0808-4E9E-9877-C98CEDF61CB6}"/>
    <dgm:cxn modelId="{186FFC60-DFAF-497B-90D2-0BE787A39AF8}"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0CD5834C-6E66-46CD-B8B2-7F6F221B1C3D}" type="presOf" srcId="{ABEB45ED-5C4E-4984-84AD-90C0ACDFAA4F}"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0427CD-1CEC-4E95-BA39-AAD080553764}" type="presOf" srcId="{E10972A8-2130-4DF2-9586-0192D1E633EB}" destId="{2C73E0ED-031D-4BA6-B300-AB7AAE9ABE10}" srcOrd="0" destOrd="0" presId="urn:microsoft.com/office/officeart/2005/8/layout/vList5"/>
    <dgm:cxn modelId="{D090ED3B-48B7-4CC0-8097-FF4DE359DCB4}" type="presOf" srcId="{5F3CE698-83EC-4F46-A588-C2A27444A963}" destId="{855A7947-3FE3-4593-9B5B-25A83DDF0DE0}" srcOrd="0" destOrd="0" presId="urn:microsoft.com/office/officeart/2005/8/layout/vList5"/>
    <dgm:cxn modelId="{D0045A95-98F7-4FD1-91C1-144DD38786D5}" type="presParOf" srcId="{855A7947-3FE3-4593-9B5B-25A83DDF0DE0}" destId="{664B1A7B-B055-4200-93AE-7C607492048C}" srcOrd="0" destOrd="0" presId="urn:microsoft.com/office/officeart/2005/8/layout/vList5"/>
    <dgm:cxn modelId="{D75ABAA2-FD04-4615-9014-ABE1C10F1AD0}" type="presParOf" srcId="{664B1A7B-B055-4200-93AE-7C607492048C}" destId="{036A28D4-44BD-4EB7-A6C9-3CB02BB10A58}" srcOrd="0" destOrd="0" presId="urn:microsoft.com/office/officeart/2005/8/layout/vList5"/>
    <dgm:cxn modelId="{3E965E44-687C-4E39-87DB-04154D710C20}" type="presParOf" srcId="{664B1A7B-B055-4200-93AE-7C607492048C}" destId="{E4FD1D0D-3F88-4026-8B59-9676C7D33E72}" srcOrd="1" destOrd="0" presId="urn:microsoft.com/office/officeart/2005/8/layout/vList5"/>
    <dgm:cxn modelId="{2D5869FE-7466-4941-A996-5951A0EF09C1}" type="presParOf" srcId="{855A7947-3FE3-4593-9B5B-25A83DDF0DE0}" destId="{AE9A78C4-B958-41B4-9829-5BEBF700FA0A}" srcOrd="1" destOrd="0" presId="urn:microsoft.com/office/officeart/2005/8/layout/vList5"/>
    <dgm:cxn modelId="{7476E9E0-BF85-42B5-A3F7-E20E6E4263E0}" type="presParOf" srcId="{855A7947-3FE3-4593-9B5B-25A83DDF0DE0}" destId="{A437FBAA-8A62-4D1A-8086-B1D54AF76303}" srcOrd="2" destOrd="0" presId="urn:microsoft.com/office/officeart/2005/8/layout/vList5"/>
    <dgm:cxn modelId="{77170761-A5A1-4F40-99E6-2633CD822B89}" type="presParOf" srcId="{A437FBAA-8A62-4D1A-8086-B1D54AF76303}" destId="{AF79752F-4DDD-44EB-8B2D-1B53B838B840}" srcOrd="0" destOrd="0" presId="urn:microsoft.com/office/officeart/2005/8/layout/vList5"/>
    <dgm:cxn modelId="{F4A6C0FA-DC48-48DC-BC1A-66B2FE5DB9F2}" type="presParOf" srcId="{A437FBAA-8A62-4D1A-8086-B1D54AF76303}" destId="{2C73E0ED-031D-4BA6-B300-AB7AAE9ABE10}" srcOrd="1" destOrd="0" presId="urn:microsoft.com/office/officeart/2005/8/layout/vList5"/>
    <dgm:cxn modelId="{BE08E04D-EC1A-4267-BF54-423947F41FC6}" type="presParOf" srcId="{855A7947-3FE3-4593-9B5B-25A83DDF0DE0}" destId="{80F9C0DF-82F8-41C3-ACEA-77E703079C6B}" srcOrd="3" destOrd="0" presId="urn:microsoft.com/office/officeart/2005/8/layout/vList5"/>
    <dgm:cxn modelId="{27AC7430-440F-4277-A2B0-CFF0F56F6AFA}" type="presParOf" srcId="{855A7947-3FE3-4593-9B5B-25A83DDF0DE0}" destId="{812CB7ED-78D0-4AAF-A694-174F3A354C15}" srcOrd="4" destOrd="0" presId="urn:microsoft.com/office/officeart/2005/8/layout/vList5"/>
    <dgm:cxn modelId="{59936B8F-40D7-418C-9773-4EF9C139E7C4}" type="presParOf" srcId="{812CB7ED-78D0-4AAF-A694-174F3A354C15}" destId="{173DD0A6-FDC8-421F-9D81-939392B323A2}" srcOrd="0" destOrd="0" presId="urn:microsoft.com/office/officeart/2005/8/layout/vList5"/>
    <dgm:cxn modelId="{D101F79A-D832-43D6-B82B-108D37704505}" type="presParOf" srcId="{812CB7ED-78D0-4AAF-A694-174F3A354C15}" destId="{B9B679CA-3EAA-4529-A485-FDACFF403B76}" srcOrd="1" destOrd="0" presId="urn:microsoft.com/office/officeart/2005/8/layout/vList5"/>
    <dgm:cxn modelId="{86B0EBBC-3E97-470F-843F-0C4A7A759649}" type="presParOf" srcId="{855A7947-3FE3-4593-9B5B-25A83DDF0DE0}" destId="{9368C20E-C076-406B-B1E6-1A98DDD517D1}" srcOrd="5" destOrd="0" presId="urn:microsoft.com/office/officeart/2005/8/layout/vList5"/>
    <dgm:cxn modelId="{91F7E962-9D3C-48AC-B9E7-36A52FBC4AFC}" type="presParOf" srcId="{855A7947-3FE3-4593-9B5B-25A83DDF0DE0}" destId="{E6FB44D2-E69C-4F10-B152-503965941D26}" srcOrd="6" destOrd="0" presId="urn:microsoft.com/office/officeart/2005/8/layout/vList5"/>
    <dgm:cxn modelId="{4CCDDEDC-3172-4C9F-A1A7-ACB41F4B6291}" type="presParOf" srcId="{E6FB44D2-E69C-4F10-B152-503965941D26}" destId="{F1BCD501-2DC2-49B5-B2E1-CC5252C1117E}" srcOrd="0" destOrd="0" presId="urn:microsoft.com/office/officeart/2005/8/layout/vList5"/>
    <dgm:cxn modelId="{BDF15214-3342-42A5-A3A5-422AEE466F14}"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índice de evolución del presupuesto reprogramado total indica el porcentaje de cumplimiento del presupuesto reprogramado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(total)/Presupuesto reprogramado (total))*100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849AE0FB-BA70-4174-94F2-F63B89955409}" type="presOf" srcId="{5F3CE698-83EC-4F46-A588-C2A27444A963}" destId="{855A7947-3FE3-4593-9B5B-25A83DDF0DE0}" srcOrd="0" destOrd="0" presId="urn:microsoft.com/office/officeart/2005/8/layout/vList5"/>
    <dgm:cxn modelId="{A4C74614-23D6-4F83-A1F6-55DBBAC00A5E}" type="presOf" srcId="{9C16EF9A-BB3F-4155-8EAC-CFB88B7FB705}" destId="{B9B679CA-3EAA-4529-A485-FDACFF403B76}" srcOrd="0" destOrd="0" presId="urn:microsoft.com/office/officeart/2005/8/layout/vList5"/>
    <dgm:cxn modelId="{E66222C0-D48E-46ED-919C-87C0ACF68D46}"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3A4D1B9B-7089-4D56-8386-D15A5E255E04}"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DCC7C25F-9247-4154-BC32-B239FA7CBD18}" type="presOf" srcId="{640F6350-8D1C-4949-8640-268550B289E8}" destId="{173DD0A6-FDC8-421F-9D81-939392B323A2}" srcOrd="0" destOrd="0" presId="urn:microsoft.com/office/officeart/2005/8/layout/vList5"/>
    <dgm:cxn modelId="{39FA040E-CF7F-4DC1-8EDF-262FA17D0992}"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1BCB21E-2C7D-411B-9FA3-BBB84832D04D}" type="presOf" srcId="{FC6A3C28-4DA2-44F2-90A8-D9B3F9E3CCC2}" destId="{F1BCD501-2DC2-49B5-B2E1-CC5252C1117E}" srcOrd="0" destOrd="0" presId="urn:microsoft.com/office/officeart/2005/8/layout/vList5"/>
    <dgm:cxn modelId="{61CB1B0C-C7BA-4A52-A3AF-19308EACD4D0}" type="presOf" srcId="{6D3234EB-5E70-47CC-9D9C-C6F5A670C9BB}" destId="{E4FD1D0D-3F88-4026-8B59-9676C7D33E72}" srcOrd="0" destOrd="0" presId="urn:microsoft.com/office/officeart/2005/8/layout/vList5"/>
    <dgm:cxn modelId="{C165F5CF-C3F7-4BDD-9E23-6B0F8247C3F4}" type="presOf" srcId="{E10972A8-2130-4DF2-9586-0192D1E633EB}" destId="{2C73E0ED-031D-4BA6-B300-AB7AAE9ABE10}" srcOrd="0" destOrd="0" presId="urn:microsoft.com/office/officeart/2005/8/layout/vList5"/>
    <dgm:cxn modelId="{DF4595D4-EF44-40DF-BDCC-159CF729C421}" type="presOf" srcId="{6A1B0731-4605-46AC-B5B5-96265937D531}" destId="{AF79752F-4DDD-44EB-8B2D-1B53B838B840}" srcOrd="0" destOrd="0" presId="urn:microsoft.com/office/officeart/2005/8/layout/vList5"/>
    <dgm:cxn modelId="{ECA416A6-1CDF-4442-B927-3B040B09E544}" type="presParOf" srcId="{855A7947-3FE3-4593-9B5B-25A83DDF0DE0}" destId="{664B1A7B-B055-4200-93AE-7C607492048C}" srcOrd="0" destOrd="0" presId="urn:microsoft.com/office/officeart/2005/8/layout/vList5"/>
    <dgm:cxn modelId="{8845C42D-B446-4499-85A3-797FCE6DE3D2}" type="presParOf" srcId="{664B1A7B-B055-4200-93AE-7C607492048C}" destId="{036A28D4-44BD-4EB7-A6C9-3CB02BB10A58}" srcOrd="0" destOrd="0" presId="urn:microsoft.com/office/officeart/2005/8/layout/vList5"/>
    <dgm:cxn modelId="{0434F525-9597-4B4A-BB9A-E6885B7DB0F0}" type="presParOf" srcId="{664B1A7B-B055-4200-93AE-7C607492048C}" destId="{E4FD1D0D-3F88-4026-8B59-9676C7D33E72}" srcOrd="1" destOrd="0" presId="urn:microsoft.com/office/officeart/2005/8/layout/vList5"/>
    <dgm:cxn modelId="{A5A94DDE-952C-4D5F-A689-68AD6D5B7D33}" type="presParOf" srcId="{855A7947-3FE3-4593-9B5B-25A83DDF0DE0}" destId="{AE9A78C4-B958-41B4-9829-5BEBF700FA0A}" srcOrd="1" destOrd="0" presId="urn:microsoft.com/office/officeart/2005/8/layout/vList5"/>
    <dgm:cxn modelId="{0854FFC7-5A14-4E42-A388-AEAA42D5C58B}" type="presParOf" srcId="{855A7947-3FE3-4593-9B5B-25A83DDF0DE0}" destId="{A437FBAA-8A62-4D1A-8086-B1D54AF76303}" srcOrd="2" destOrd="0" presId="urn:microsoft.com/office/officeart/2005/8/layout/vList5"/>
    <dgm:cxn modelId="{EA9FD0B6-BB36-477A-9406-1E08DBE52EFD}" type="presParOf" srcId="{A437FBAA-8A62-4D1A-8086-B1D54AF76303}" destId="{AF79752F-4DDD-44EB-8B2D-1B53B838B840}" srcOrd="0" destOrd="0" presId="urn:microsoft.com/office/officeart/2005/8/layout/vList5"/>
    <dgm:cxn modelId="{8B08F77A-191B-4CC8-AD8D-208C77799E91}" type="presParOf" srcId="{A437FBAA-8A62-4D1A-8086-B1D54AF76303}" destId="{2C73E0ED-031D-4BA6-B300-AB7AAE9ABE10}" srcOrd="1" destOrd="0" presId="urn:microsoft.com/office/officeart/2005/8/layout/vList5"/>
    <dgm:cxn modelId="{9A0AE009-CB6A-4715-9573-1EC615CE3368}" type="presParOf" srcId="{855A7947-3FE3-4593-9B5B-25A83DDF0DE0}" destId="{80F9C0DF-82F8-41C3-ACEA-77E703079C6B}" srcOrd="3" destOrd="0" presId="urn:microsoft.com/office/officeart/2005/8/layout/vList5"/>
    <dgm:cxn modelId="{28E79173-CAEF-4F39-B01E-7B1A37781584}" type="presParOf" srcId="{855A7947-3FE3-4593-9B5B-25A83DDF0DE0}" destId="{812CB7ED-78D0-4AAF-A694-174F3A354C15}" srcOrd="4" destOrd="0" presId="urn:microsoft.com/office/officeart/2005/8/layout/vList5"/>
    <dgm:cxn modelId="{FDC5EEA1-DF05-4CB5-849C-1066371AB086}" type="presParOf" srcId="{812CB7ED-78D0-4AAF-A694-174F3A354C15}" destId="{173DD0A6-FDC8-421F-9D81-939392B323A2}" srcOrd="0" destOrd="0" presId="urn:microsoft.com/office/officeart/2005/8/layout/vList5"/>
    <dgm:cxn modelId="{4AAFBFD9-C480-43CB-A9B2-421FA861848C}" type="presParOf" srcId="{812CB7ED-78D0-4AAF-A694-174F3A354C15}" destId="{B9B679CA-3EAA-4529-A485-FDACFF403B76}" srcOrd="1" destOrd="0" presId="urn:microsoft.com/office/officeart/2005/8/layout/vList5"/>
    <dgm:cxn modelId="{73D23DFC-4476-43B2-A477-1F17A3E0E81F}" type="presParOf" srcId="{855A7947-3FE3-4593-9B5B-25A83DDF0DE0}" destId="{9368C20E-C076-406B-B1E6-1A98DDD517D1}" srcOrd="5" destOrd="0" presId="urn:microsoft.com/office/officeart/2005/8/layout/vList5"/>
    <dgm:cxn modelId="{817D2315-C5CC-49E0-998B-FCD2A1B70A3A}" type="presParOf" srcId="{855A7947-3FE3-4593-9B5B-25A83DDF0DE0}" destId="{E6FB44D2-E69C-4F10-B152-503965941D26}" srcOrd="6" destOrd="0" presId="urn:microsoft.com/office/officeart/2005/8/layout/vList5"/>
    <dgm:cxn modelId="{A25F4258-85CF-4B2D-84F9-7EBE08C7AFBE}" type="presParOf" srcId="{E6FB44D2-E69C-4F10-B152-503965941D26}" destId="{F1BCD501-2DC2-49B5-B2E1-CC5252C1117E}" srcOrd="0" destOrd="0" presId="urn:microsoft.com/office/officeart/2005/8/layout/vList5"/>
    <dgm:cxn modelId="{F4901E73-3B4F-4019-839F-CD2CDDD40AE4}"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presupuesto reprogramado de recursos fiscales mide el cumplimiento del presupuesto ejercido de  recursos fiscales.</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(Recursos fiscales)/Presupuesto reprogramado (Recursos </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F76150DB-6A85-4866-8C06-2969A1BD3D81}">
      <dgm:prSet custT="1"/>
      <dgm:spPr/>
      <dgm:t>
        <a:bodyPr/>
        <a:lstStyle/>
        <a:p>
          <a:pPr rtl="0"/>
          <a:r>
            <a:rPr lang="es-ES" sz="800" b="0" i="0" strike="noStrike">
              <a:solidFill>
                <a:srgbClr val="000000"/>
              </a:solidFill>
              <a:latin typeface="Arial"/>
              <a:cs typeface="Arial"/>
            </a:rPr>
            <a:t>fiscales))*100.</a:t>
          </a:r>
        </a:p>
      </dgm:t>
    </dgm:pt>
    <dgm:pt modelId="{C303499E-6663-41A2-B86C-26C6ADBB46DF}" type="parTrans" cxnId="{24342B67-26A2-4A76-88B8-77D8E6383E3D}">
      <dgm:prSet/>
      <dgm:spPr/>
      <dgm:t>
        <a:bodyPr/>
        <a:lstStyle/>
        <a:p>
          <a:endParaRPr lang="es-MX"/>
        </a:p>
      </dgm:t>
    </dgm:pt>
    <dgm:pt modelId="{E4CAB3B5-E69D-4437-87D4-FB9B543A37A5}" type="sibTrans" cxnId="{24342B67-26A2-4A76-88B8-77D8E6383E3D}">
      <dgm:prSet/>
      <dgm:spPr/>
      <dgm:t>
        <a:bodyPr/>
        <a:lstStyle/>
        <a:p>
          <a:endParaRPr lang="es-MX"/>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25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92B4997-BFF2-4C74-830A-B633C8F06A5A}" srcId="{640F6350-8D1C-4949-8640-268550B289E8}" destId="{9C16EF9A-BB3F-4155-8EAC-CFB88B7FB705}" srcOrd="0" destOrd="0" parTransId="{8497E554-8F18-41BE-B2B1-1237FAF39328}" sibTransId="{6C297D94-2E07-4106-90B7-03D1B16CF962}"/>
    <dgm:cxn modelId="{1D6BA943-FF8F-47E6-8A0A-846B048F0514}" srcId="{FC6A3C28-4DA2-44F2-90A8-D9B3F9E3CCC2}" destId="{ABEB45ED-5C4E-4984-84AD-90C0ACDFAA4F}" srcOrd="1" destOrd="0" parTransId="{489BF7A4-6A68-4212-979B-59F3AD00C94E}" sibTransId="{F12F34F6-D070-42C8-8A99-923664000148}"/>
    <dgm:cxn modelId="{B03A86A8-6F90-42AA-A438-65E3A41898A1}"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68C2BE4-DC4C-4AD9-B8DB-469D75E54FDD}" type="presOf" srcId="{F76150DB-6A85-4866-8C06-2969A1BD3D81}" destId="{2C73E0ED-031D-4BA6-B300-AB7AAE9ABE10}" srcOrd="0" destOrd="1" presId="urn:microsoft.com/office/officeart/2005/8/layout/vList5"/>
    <dgm:cxn modelId="{91841091-30F8-47C4-AF3E-65A9D6DA38F7}"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A0A3D11A-AF03-4BB6-8A20-81ECCAC430C0}" type="presOf" srcId="{ABEB45ED-5C4E-4984-84AD-90C0ACDFAA4F}" destId="{9553F992-FFD1-4A84-9FE6-C30B4C8A1690}" srcOrd="0" destOrd="1" presId="urn:microsoft.com/office/officeart/2005/8/layout/vList5"/>
    <dgm:cxn modelId="{2F454995-2EF2-4AC2-B4E5-F0E3B3326963}" type="presOf" srcId="{9C16EF9A-BB3F-4155-8EAC-CFB88B7FB705}" destId="{B9B679CA-3EAA-4529-A485-FDACFF403B76}"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F2ADC222-2C0B-45EA-AD5C-DF61D17F8BAD}" srcId="{FC6A3C28-4DA2-44F2-90A8-D9B3F9E3CCC2}" destId="{CB31F788-5EAF-4029-B608-2DE9ACC8C65B}" srcOrd="0" destOrd="0" parTransId="{DA989D93-3607-4B31-B651-FAE0CE8DF94C}" sibTransId="{2180A4AE-CDD6-4225-815E-1C89896BE0B9}"/>
    <dgm:cxn modelId="{47179F31-5F7C-4AE2-B017-8B753B9B7CBD}" type="presOf" srcId="{CB31F788-5EAF-4029-B608-2DE9ACC8C65B}" destId="{9553F992-FFD1-4A84-9FE6-C30B4C8A169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93232AA8-32DC-4739-9CCB-8FE447D8182D}" type="presOf" srcId="{640F6350-8D1C-4949-8640-268550B289E8}" destId="{173DD0A6-FDC8-421F-9D81-939392B323A2}" srcOrd="0" destOrd="0" presId="urn:microsoft.com/office/officeart/2005/8/layout/vList5"/>
    <dgm:cxn modelId="{F92304F9-502B-4FA0-B45F-5813EC3D7FDA}" type="presOf" srcId="{6D3234EB-5E70-47CC-9D9C-C6F5A670C9BB}" destId="{E4FD1D0D-3F88-4026-8B59-9676C7D33E72}" srcOrd="0" destOrd="0" presId="urn:microsoft.com/office/officeart/2005/8/layout/vList5"/>
    <dgm:cxn modelId="{B80ECA7E-5DC4-4E46-BF16-4A976CBECE97}" type="presOf" srcId="{FC6A3C28-4DA2-44F2-90A8-D9B3F9E3CCC2}" destId="{F1BCD501-2DC2-49B5-B2E1-CC5252C1117E}"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4497CBF8-51B2-46F3-BB1D-93BBA4297716}" srcId="{5F3CE698-83EC-4F46-A588-C2A27444A963}" destId="{6A1B0731-4605-46AC-B5B5-96265937D531}" srcOrd="1" destOrd="0" parTransId="{0E41CDA5-80AA-4FC9-B188-50285C28FAA2}" sibTransId="{94D1116D-750D-412B-B14F-E521CAE3633C}"/>
    <dgm:cxn modelId="{B883E8C7-944A-4655-9EF4-B7FAEFE82C8E}" type="presOf" srcId="{5F3CE698-83EC-4F46-A588-C2A27444A963}" destId="{855A7947-3FE3-4593-9B5B-25A83DDF0DE0}" srcOrd="0" destOrd="0" presId="urn:microsoft.com/office/officeart/2005/8/layout/vList5"/>
    <dgm:cxn modelId="{875687DC-0A19-4E29-972D-8B7877991996}" type="presOf" srcId="{5C81CDAA-A043-4A6F-8116-6EC1B37F326A}" destId="{036A28D4-44BD-4EB7-A6C9-3CB02BB10A58}" srcOrd="0" destOrd="0" presId="urn:microsoft.com/office/officeart/2005/8/layout/vList5"/>
    <dgm:cxn modelId="{24342B67-26A2-4A76-88B8-77D8E6383E3D}" srcId="{6A1B0731-4605-46AC-B5B5-96265937D531}" destId="{F76150DB-6A85-4866-8C06-2969A1BD3D81}" srcOrd="1" destOrd="0" parTransId="{C303499E-6663-41A2-B86C-26C6ADBB46DF}" sibTransId="{E4CAB3B5-E69D-4437-87D4-FB9B543A37A5}"/>
    <dgm:cxn modelId="{D0E83CA5-3CBA-408B-B9AE-FAE33D04E2A1}" type="presParOf" srcId="{855A7947-3FE3-4593-9B5B-25A83DDF0DE0}" destId="{664B1A7B-B055-4200-93AE-7C607492048C}" srcOrd="0" destOrd="0" presId="urn:microsoft.com/office/officeart/2005/8/layout/vList5"/>
    <dgm:cxn modelId="{F301E36E-48A5-4D2F-82CC-E274E6F1F0A6}" type="presParOf" srcId="{664B1A7B-B055-4200-93AE-7C607492048C}" destId="{036A28D4-44BD-4EB7-A6C9-3CB02BB10A58}" srcOrd="0" destOrd="0" presId="urn:microsoft.com/office/officeart/2005/8/layout/vList5"/>
    <dgm:cxn modelId="{7E9C0ECA-0C08-4077-8B0E-6A34B2954EB4}" type="presParOf" srcId="{664B1A7B-B055-4200-93AE-7C607492048C}" destId="{E4FD1D0D-3F88-4026-8B59-9676C7D33E72}" srcOrd="1" destOrd="0" presId="urn:microsoft.com/office/officeart/2005/8/layout/vList5"/>
    <dgm:cxn modelId="{9167DB97-723A-43D0-A4B7-6BACB90FB144}" type="presParOf" srcId="{855A7947-3FE3-4593-9B5B-25A83DDF0DE0}" destId="{AE9A78C4-B958-41B4-9829-5BEBF700FA0A}" srcOrd="1" destOrd="0" presId="urn:microsoft.com/office/officeart/2005/8/layout/vList5"/>
    <dgm:cxn modelId="{467C354A-A875-40A1-9571-E1C4AAAAC6C0}" type="presParOf" srcId="{855A7947-3FE3-4593-9B5B-25A83DDF0DE0}" destId="{A437FBAA-8A62-4D1A-8086-B1D54AF76303}" srcOrd="2" destOrd="0" presId="urn:microsoft.com/office/officeart/2005/8/layout/vList5"/>
    <dgm:cxn modelId="{70C67115-408F-44F3-845D-D0B7EE3E42D8}" type="presParOf" srcId="{A437FBAA-8A62-4D1A-8086-B1D54AF76303}" destId="{AF79752F-4DDD-44EB-8B2D-1B53B838B840}" srcOrd="0" destOrd="0" presId="urn:microsoft.com/office/officeart/2005/8/layout/vList5"/>
    <dgm:cxn modelId="{FE1249C3-9425-4838-AFBD-43FDB3AEFCE8}" type="presParOf" srcId="{A437FBAA-8A62-4D1A-8086-B1D54AF76303}" destId="{2C73E0ED-031D-4BA6-B300-AB7AAE9ABE10}" srcOrd="1" destOrd="0" presId="urn:microsoft.com/office/officeart/2005/8/layout/vList5"/>
    <dgm:cxn modelId="{F0AD6389-B37B-4912-AE2D-8ADAB6AFA3FB}" type="presParOf" srcId="{855A7947-3FE3-4593-9B5B-25A83DDF0DE0}" destId="{80F9C0DF-82F8-41C3-ACEA-77E703079C6B}" srcOrd="3" destOrd="0" presId="urn:microsoft.com/office/officeart/2005/8/layout/vList5"/>
    <dgm:cxn modelId="{793245FE-4F95-47AA-BBC6-04AE3B4E43C6}" type="presParOf" srcId="{855A7947-3FE3-4593-9B5B-25A83DDF0DE0}" destId="{812CB7ED-78D0-4AAF-A694-174F3A354C15}" srcOrd="4" destOrd="0" presId="urn:microsoft.com/office/officeart/2005/8/layout/vList5"/>
    <dgm:cxn modelId="{9E2AC097-FB30-4A12-8012-CC2DE9889B10}" type="presParOf" srcId="{812CB7ED-78D0-4AAF-A694-174F3A354C15}" destId="{173DD0A6-FDC8-421F-9D81-939392B323A2}" srcOrd="0" destOrd="0" presId="urn:microsoft.com/office/officeart/2005/8/layout/vList5"/>
    <dgm:cxn modelId="{4BE8A1F4-6D70-4765-BFE8-D1E2711D8375}" type="presParOf" srcId="{812CB7ED-78D0-4AAF-A694-174F3A354C15}" destId="{B9B679CA-3EAA-4529-A485-FDACFF403B76}" srcOrd="1" destOrd="0" presId="urn:microsoft.com/office/officeart/2005/8/layout/vList5"/>
    <dgm:cxn modelId="{65701682-CAA1-45BF-BC76-3F4AAF70A5DC}" type="presParOf" srcId="{855A7947-3FE3-4593-9B5B-25A83DDF0DE0}" destId="{9368C20E-C076-406B-B1E6-1A98DDD517D1}" srcOrd="5" destOrd="0" presId="urn:microsoft.com/office/officeart/2005/8/layout/vList5"/>
    <dgm:cxn modelId="{EA7366C9-0736-409F-AADC-DF39B08AFB8E}" type="presParOf" srcId="{855A7947-3FE3-4593-9B5B-25A83DDF0DE0}" destId="{E6FB44D2-E69C-4F10-B152-503965941D26}" srcOrd="6" destOrd="0" presId="urn:microsoft.com/office/officeart/2005/8/layout/vList5"/>
    <dgm:cxn modelId="{D7A70DC9-EE3C-4BA4-91F2-D16DEA97E63A}" type="presParOf" srcId="{E6FB44D2-E69C-4F10-B152-503965941D26}" destId="{F1BCD501-2DC2-49B5-B2E1-CC5252C1117E}" srcOrd="0" destOrd="0" presId="urn:microsoft.com/office/officeart/2005/8/layout/vList5"/>
    <dgm:cxn modelId="{2693E212-F6DD-4470-B33D-F0799B7A313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corriente mide el cumplimiento del presupuesto programado del gasto corriente.</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corriente ejercido/Presupuesto reprogramado (Gasto corriente))*100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0B792341-16DE-4046-9F84-9C494459F9CA}" type="presOf" srcId="{FC6A3C28-4DA2-44F2-90A8-D9B3F9E3CCC2}" destId="{F1BCD501-2DC2-49B5-B2E1-CC5252C1117E}" srcOrd="0" destOrd="0" presId="urn:microsoft.com/office/officeart/2005/8/layout/vList5"/>
    <dgm:cxn modelId="{598999D8-470F-425F-BDAF-A09979E12BA0}" type="presOf" srcId="{E10972A8-2130-4DF2-9586-0192D1E633EB}" destId="{2C73E0ED-031D-4BA6-B300-AB7AAE9ABE1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82D6AA38-B53A-4294-84D1-4AAFB0E89C4C}" type="presOf" srcId="{5F3CE698-83EC-4F46-A588-C2A27444A963}" destId="{855A7947-3FE3-4593-9B5B-25A83DDF0DE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F59F204B-2DD1-434E-A856-5904FC77524F}" type="presOf" srcId="{6A1B0731-4605-46AC-B5B5-96265937D531}" destId="{AF79752F-4DDD-44EB-8B2D-1B53B838B84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24F8970D-ADA7-49E6-8B22-E374A811A83A}" type="presOf" srcId="{CB31F788-5EAF-4029-B608-2DE9ACC8C65B}" destId="{9553F992-FFD1-4A84-9FE6-C30B4C8A1690}" srcOrd="0" destOrd="0" presId="urn:microsoft.com/office/officeart/2005/8/layout/vList5"/>
    <dgm:cxn modelId="{F2DFF463-499B-4771-B6C0-A3E4A89392BB}"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1ED0C587-EA8D-4B40-B7A7-BA4E7504BAE3}" type="presOf" srcId="{5C81CDAA-A043-4A6F-8116-6EC1B37F326A}" destId="{036A28D4-44BD-4EB7-A6C9-3CB02BB10A58}" srcOrd="0" destOrd="0" presId="urn:microsoft.com/office/officeart/2005/8/layout/vList5"/>
    <dgm:cxn modelId="{DCE23506-70AC-4529-959E-B75B0E0A41B5}" type="presOf" srcId="{6D3234EB-5E70-47CC-9D9C-C6F5A670C9BB}" destId="{E4FD1D0D-3F88-4026-8B59-9676C7D33E72}" srcOrd="0" destOrd="0" presId="urn:microsoft.com/office/officeart/2005/8/layout/vList5"/>
    <dgm:cxn modelId="{A50C2734-F62B-4120-AB1C-F98FE4AFB115}"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9BE337B3-FD33-4C7C-85A2-B440E0E77987}" type="presOf" srcId="{ABEB45ED-5C4E-4984-84AD-90C0ACDFAA4F}" destId="{9553F992-FFD1-4A84-9FE6-C30B4C8A1690}" srcOrd="0" destOrd="1" presId="urn:microsoft.com/office/officeart/2005/8/layout/vList5"/>
    <dgm:cxn modelId="{64C9EA59-7D31-4E67-A6CC-839E105A1703}" type="presParOf" srcId="{855A7947-3FE3-4593-9B5B-25A83DDF0DE0}" destId="{664B1A7B-B055-4200-93AE-7C607492048C}" srcOrd="0" destOrd="0" presId="urn:microsoft.com/office/officeart/2005/8/layout/vList5"/>
    <dgm:cxn modelId="{96A721C0-A207-4422-BA96-0BDD9BC3DB9B}" type="presParOf" srcId="{664B1A7B-B055-4200-93AE-7C607492048C}" destId="{036A28D4-44BD-4EB7-A6C9-3CB02BB10A58}" srcOrd="0" destOrd="0" presId="urn:microsoft.com/office/officeart/2005/8/layout/vList5"/>
    <dgm:cxn modelId="{1439CB39-5302-4C98-A085-6B725C0D5D4B}" type="presParOf" srcId="{664B1A7B-B055-4200-93AE-7C607492048C}" destId="{E4FD1D0D-3F88-4026-8B59-9676C7D33E72}" srcOrd="1" destOrd="0" presId="urn:microsoft.com/office/officeart/2005/8/layout/vList5"/>
    <dgm:cxn modelId="{1E908E52-7866-4CFC-B14C-642DFCF42848}" type="presParOf" srcId="{855A7947-3FE3-4593-9B5B-25A83DDF0DE0}" destId="{AE9A78C4-B958-41B4-9829-5BEBF700FA0A}" srcOrd="1" destOrd="0" presId="urn:microsoft.com/office/officeart/2005/8/layout/vList5"/>
    <dgm:cxn modelId="{8320E39E-10D2-4BAC-BAD1-5FF93DB34F44}" type="presParOf" srcId="{855A7947-3FE3-4593-9B5B-25A83DDF0DE0}" destId="{A437FBAA-8A62-4D1A-8086-B1D54AF76303}" srcOrd="2" destOrd="0" presId="urn:microsoft.com/office/officeart/2005/8/layout/vList5"/>
    <dgm:cxn modelId="{34773C9B-06B6-496D-9CED-C5C5E95DC855}" type="presParOf" srcId="{A437FBAA-8A62-4D1A-8086-B1D54AF76303}" destId="{AF79752F-4DDD-44EB-8B2D-1B53B838B840}" srcOrd="0" destOrd="0" presId="urn:microsoft.com/office/officeart/2005/8/layout/vList5"/>
    <dgm:cxn modelId="{BAAC72D8-C561-403D-A0C3-383440C0F637}" type="presParOf" srcId="{A437FBAA-8A62-4D1A-8086-B1D54AF76303}" destId="{2C73E0ED-031D-4BA6-B300-AB7AAE9ABE10}" srcOrd="1" destOrd="0" presId="urn:microsoft.com/office/officeart/2005/8/layout/vList5"/>
    <dgm:cxn modelId="{50CE9FE2-7A21-45E5-A053-C452A3F4FCD3}" type="presParOf" srcId="{855A7947-3FE3-4593-9B5B-25A83DDF0DE0}" destId="{80F9C0DF-82F8-41C3-ACEA-77E703079C6B}" srcOrd="3" destOrd="0" presId="urn:microsoft.com/office/officeart/2005/8/layout/vList5"/>
    <dgm:cxn modelId="{F0125892-5FB8-4E9E-B8E4-FAB167118CA2}" type="presParOf" srcId="{855A7947-3FE3-4593-9B5B-25A83DDF0DE0}" destId="{812CB7ED-78D0-4AAF-A694-174F3A354C15}" srcOrd="4" destOrd="0" presId="urn:microsoft.com/office/officeart/2005/8/layout/vList5"/>
    <dgm:cxn modelId="{488E1F26-9851-4036-B39A-65ED0E166A27}" type="presParOf" srcId="{812CB7ED-78D0-4AAF-A694-174F3A354C15}" destId="{173DD0A6-FDC8-421F-9D81-939392B323A2}" srcOrd="0" destOrd="0" presId="urn:microsoft.com/office/officeart/2005/8/layout/vList5"/>
    <dgm:cxn modelId="{5FA187CC-5F5D-4A49-8C3C-181BB7FF8A7E}" type="presParOf" srcId="{812CB7ED-78D0-4AAF-A694-174F3A354C15}" destId="{B9B679CA-3EAA-4529-A485-FDACFF403B76}" srcOrd="1" destOrd="0" presId="urn:microsoft.com/office/officeart/2005/8/layout/vList5"/>
    <dgm:cxn modelId="{357D024B-BFAB-486B-9734-EB74205FB21E}" type="presParOf" srcId="{855A7947-3FE3-4593-9B5B-25A83DDF0DE0}" destId="{9368C20E-C076-406B-B1E6-1A98DDD517D1}" srcOrd="5" destOrd="0" presId="urn:microsoft.com/office/officeart/2005/8/layout/vList5"/>
    <dgm:cxn modelId="{01D9E8E9-B4A1-4163-B4C6-9089D10F89B1}" type="presParOf" srcId="{855A7947-3FE3-4593-9B5B-25A83DDF0DE0}" destId="{E6FB44D2-E69C-4F10-B152-503965941D26}" srcOrd="6" destOrd="0" presId="urn:microsoft.com/office/officeart/2005/8/layout/vList5"/>
    <dgm:cxn modelId="{C31F7EEA-02DF-4F86-A5DA-02E947576568}" type="presParOf" srcId="{E6FB44D2-E69C-4F10-B152-503965941D26}" destId="{F1BCD501-2DC2-49B5-B2E1-CC5252C1117E}" srcOrd="0" destOrd="0" presId="urn:microsoft.com/office/officeart/2005/8/layout/vList5"/>
    <dgm:cxn modelId="{30638D27-1B19-4060-9CBB-25C3FF7734FB}"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de inversión indica el porcentaje de cumplimiento del gasto de inversión ejercido  con respecto a lo programado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de inversión ejercido/Presupuesto reprogramado (Gasto de inversión))*100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9B76C4F-1827-45B5-A180-92BE4E79296C}" type="presOf" srcId="{CB31F788-5EAF-4029-B608-2DE9ACC8C65B}" destId="{9553F992-FFD1-4A84-9FE6-C30B4C8A1690}" srcOrd="0" destOrd="0" presId="urn:microsoft.com/office/officeart/2005/8/layout/vList5"/>
    <dgm:cxn modelId="{D9DFFF1F-1F26-414A-8C3F-93C420F324C0}" type="presOf" srcId="{E10972A8-2130-4DF2-9586-0192D1E633EB}" destId="{2C73E0ED-031D-4BA6-B300-AB7AAE9ABE1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CBFB4732-17AB-499E-8D91-BB2366A299CA}" type="presOf" srcId="{ABEB45ED-5C4E-4984-84AD-90C0ACDFAA4F}" destId="{9553F992-FFD1-4A84-9FE6-C30B4C8A1690}" srcOrd="0" destOrd="1" presId="urn:microsoft.com/office/officeart/2005/8/layout/vList5"/>
    <dgm:cxn modelId="{82BF1C8A-B1FE-422C-A2B2-C689C3744797}" type="presOf" srcId="{5C81CDAA-A043-4A6F-8116-6EC1B37F326A}" destId="{036A28D4-44BD-4EB7-A6C9-3CB02BB10A58}"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6AF651F-72F5-4B6F-BD3F-E0B574871A81}"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838CB05F-1656-449B-99A4-65BE2968FB66}" type="presOf" srcId="{6A1B0731-4605-46AC-B5B5-96265937D531}" destId="{AF79752F-4DDD-44EB-8B2D-1B53B838B84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02E6F2AA-8CDD-4978-BD0E-67DDA701B61C}" type="presOf" srcId="{FC6A3C28-4DA2-44F2-90A8-D9B3F9E3CCC2}" destId="{F1BCD501-2DC2-49B5-B2E1-CC5252C1117E}" srcOrd="0" destOrd="0" presId="urn:microsoft.com/office/officeart/2005/8/layout/vList5"/>
    <dgm:cxn modelId="{C75D87EC-2D02-4208-852A-6441829A53DF}"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E6C2426-4CB5-4C6D-AB27-5AACE2F760DC}" type="presOf" srcId="{5F3CE698-83EC-4F46-A588-C2A27444A963}" destId="{855A7947-3FE3-4593-9B5B-25A83DDF0DE0}" srcOrd="0" destOrd="0" presId="urn:microsoft.com/office/officeart/2005/8/layout/vList5"/>
    <dgm:cxn modelId="{72B90D15-49B3-4149-8D41-035C0297F3A3}" type="presOf" srcId="{9C16EF9A-BB3F-4155-8EAC-CFB88B7FB705}" destId="{B9B679CA-3EAA-4529-A485-FDACFF403B76}" srcOrd="0" destOrd="0" presId="urn:microsoft.com/office/officeart/2005/8/layout/vList5"/>
    <dgm:cxn modelId="{328B49B3-C055-49DC-9774-E785944264AD}" type="presParOf" srcId="{855A7947-3FE3-4593-9B5B-25A83DDF0DE0}" destId="{664B1A7B-B055-4200-93AE-7C607492048C}" srcOrd="0" destOrd="0" presId="urn:microsoft.com/office/officeart/2005/8/layout/vList5"/>
    <dgm:cxn modelId="{588D2BCB-449D-4A73-845F-DD60A0A1C984}" type="presParOf" srcId="{664B1A7B-B055-4200-93AE-7C607492048C}" destId="{036A28D4-44BD-4EB7-A6C9-3CB02BB10A58}" srcOrd="0" destOrd="0" presId="urn:microsoft.com/office/officeart/2005/8/layout/vList5"/>
    <dgm:cxn modelId="{01A43212-251F-4C0C-89AC-D0BAD61C0AFB}" type="presParOf" srcId="{664B1A7B-B055-4200-93AE-7C607492048C}" destId="{E4FD1D0D-3F88-4026-8B59-9676C7D33E72}" srcOrd="1" destOrd="0" presId="urn:microsoft.com/office/officeart/2005/8/layout/vList5"/>
    <dgm:cxn modelId="{A8494792-A823-4776-B43C-1A0006B1F59B}" type="presParOf" srcId="{855A7947-3FE3-4593-9B5B-25A83DDF0DE0}" destId="{AE9A78C4-B958-41B4-9829-5BEBF700FA0A}" srcOrd="1" destOrd="0" presId="urn:microsoft.com/office/officeart/2005/8/layout/vList5"/>
    <dgm:cxn modelId="{53E08E59-4D69-4CBC-AF09-DE67EACCF274}" type="presParOf" srcId="{855A7947-3FE3-4593-9B5B-25A83DDF0DE0}" destId="{A437FBAA-8A62-4D1A-8086-B1D54AF76303}" srcOrd="2" destOrd="0" presId="urn:microsoft.com/office/officeart/2005/8/layout/vList5"/>
    <dgm:cxn modelId="{CB2125EE-E47E-4817-A81F-B3336E720CB7}" type="presParOf" srcId="{A437FBAA-8A62-4D1A-8086-B1D54AF76303}" destId="{AF79752F-4DDD-44EB-8B2D-1B53B838B840}" srcOrd="0" destOrd="0" presId="urn:microsoft.com/office/officeart/2005/8/layout/vList5"/>
    <dgm:cxn modelId="{2AD67F3B-FDBB-4C98-8E1C-839896A720D3}" type="presParOf" srcId="{A437FBAA-8A62-4D1A-8086-B1D54AF76303}" destId="{2C73E0ED-031D-4BA6-B300-AB7AAE9ABE10}" srcOrd="1" destOrd="0" presId="urn:microsoft.com/office/officeart/2005/8/layout/vList5"/>
    <dgm:cxn modelId="{D01D878B-20F4-4204-8281-56515D92E532}" type="presParOf" srcId="{855A7947-3FE3-4593-9B5B-25A83DDF0DE0}" destId="{80F9C0DF-82F8-41C3-ACEA-77E703079C6B}" srcOrd="3" destOrd="0" presId="urn:microsoft.com/office/officeart/2005/8/layout/vList5"/>
    <dgm:cxn modelId="{49867320-8712-4668-9972-64892CF492DD}" type="presParOf" srcId="{855A7947-3FE3-4593-9B5B-25A83DDF0DE0}" destId="{812CB7ED-78D0-4AAF-A694-174F3A354C15}" srcOrd="4" destOrd="0" presId="urn:microsoft.com/office/officeart/2005/8/layout/vList5"/>
    <dgm:cxn modelId="{C60987CF-0548-4E49-82DB-2344B85226AF}" type="presParOf" srcId="{812CB7ED-78D0-4AAF-A694-174F3A354C15}" destId="{173DD0A6-FDC8-421F-9D81-939392B323A2}" srcOrd="0" destOrd="0" presId="urn:microsoft.com/office/officeart/2005/8/layout/vList5"/>
    <dgm:cxn modelId="{16CE67DA-9294-49CF-B5D9-9842F3FFA354}" type="presParOf" srcId="{812CB7ED-78D0-4AAF-A694-174F3A354C15}" destId="{B9B679CA-3EAA-4529-A485-FDACFF403B76}" srcOrd="1" destOrd="0" presId="urn:microsoft.com/office/officeart/2005/8/layout/vList5"/>
    <dgm:cxn modelId="{F9360745-C4A5-437C-8AA4-3A25301B4CEC}" type="presParOf" srcId="{855A7947-3FE3-4593-9B5B-25A83DDF0DE0}" destId="{9368C20E-C076-406B-B1E6-1A98DDD517D1}" srcOrd="5" destOrd="0" presId="urn:microsoft.com/office/officeart/2005/8/layout/vList5"/>
    <dgm:cxn modelId="{4CF6CC2F-4FB3-42C5-832C-41AA332860AE}" type="presParOf" srcId="{855A7947-3FE3-4593-9B5B-25A83DDF0DE0}" destId="{E6FB44D2-E69C-4F10-B152-503965941D26}" srcOrd="6" destOrd="0" presId="urn:microsoft.com/office/officeart/2005/8/layout/vList5"/>
    <dgm:cxn modelId="{41CCD4CF-3552-43D9-BEAA-E4AF17A4DD08}" type="presParOf" srcId="{E6FB44D2-E69C-4F10-B152-503965941D26}" destId="{F1BCD501-2DC2-49B5-B2E1-CC5252C1117E}" srcOrd="0" destOrd="0" presId="urn:microsoft.com/office/officeart/2005/8/layout/vList5"/>
    <dgm:cxn modelId="{3EE90B7F-C385-43BF-987C-6525D51FA61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el grado de autofinanciamiento.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ejercidos/Presupuesto ejercido)*100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8AACA38F-C432-44E4-8C8E-F2D522948C6D}" type="presOf" srcId="{6D3234EB-5E70-47CC-9D9C-C6F5A670C9BB}" destId="{E4FD1D0D-3F88-4026-8B59-9676C7D33E72}" srcOrd="0" destOrd="0" presId="urn:microsoft.com/office/officeart/2005/8/layout/vList5"/>
    <dgm:cxn modelId="{9FE0D8FD-4EC4-4469-9C48-F95E8946BED9}"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4591F76-57C1-4E06-BCB2-E3B8B43D1E57}" type="presOf" srcId="{5F3CE698-83EC-4F46-A588-C2A27444A963}" destId="{855A7947-3FE3-4593-9B5B-25A83DDF0DE0}" srcOrd="0" destOrd="0" presId="urn:microsoft.com/office/officeart/2005/8/layout/vList5"/>
    <dgm:cxn modelId="{9126D9F8-435E-4CCC-98C7-3B50B4AF6545}"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26E3762-B196-4BF9-A2A0-31F88BA498A2}"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553FFE41-51FB-4C47-8E6B-6823F6D82ECD}" type="presOf" srcId="{E10972A8-2130-4DF2-9586-0192D1E633EB}" destId="{2C73E0ED-031D-4BA6-B300-AB7AAE9ABE10}" srcOrd="0" destOrd="0" presId="urn:microsoft.com/office/officeart/2005/8/layout/vList5"/>
    <dgm:cxn modelId="{FDA02AD4-FDE4-426A-805E-3E96F10FEB73}" type="presOf" srcId="{FC6A3C28-4DA2-44F2-90A8-D9B3F9E3CCC2}" destId="{F1BCD501-2DC2-49B5-B2E1-CC5252C1117E}" srcOrd="0" destOrd="0" presId="urn:microsoft.com/office/officeart/2005/8/layout/vList5"/>
    <dgm:cxn modelId="{7734A4CC-0A74-4398-8C4F-2291BA1323E4}" type="presOf" srcId="{9C16EF9A-BB3F-4155-8EAC-CFB88B7FB705}" destId="{B9B679CA-3EAA-4529-A485-FDACFF403B76}"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44F2DBB6-08A9-4D38-944C-6A1975D7F9FE}" type="presOf" srcId="{6A1B0731-4605-46AC-B5B5-96265937D531}" destId="{AF79752F-4DDD-44EB-8B2D-1B53B838B840}" srcOrd="0" destOrd="0" presId="urn:microsoft.com/office/officeart/2005/8/layout/vList5"/>
    <dgm:cxn modelId="{07135AC9-8292-4A00-9BA3-3DF9AEE8E900}" type="presOf" srcId="{640F6350-8D1C-4949-8640-268550B289E8}" destId="{173DD0A6-FDC8-421F-9D81-939392B323A2}" srcOrd="0" destOrd="0" presId="urn:microsoft.com/office/officeart/2005/8/layout/vList5"/>
    <dgm:cxn modelId="{FBCB1F72-CBD9-4E20-ACD2-9BEE07792510}" type="presParOf" srcId="{855A7947-3FE3-4593-9B5B-25A83DDF0DE0}" destId="{664B1A7B-B055-4200-93AE-7C607492048C}" srcOrd="0" destOrd="0" presId="urn:microsoft.com/office/officeart/2005/8/layout/vList5"/>
    <dgm:cxn modelId="{794F1EC0-8619-4B6B-A24E-48C41BB6D3CB}" type="presParOf" srcId="{664B1A7B-B055-4200-93AE-7C607492048C}" destId="{036A28D4-44BD-4EB7-A6C9-3CB02BB10A58}" srcOrd="0" destOrd="0" presId="urn:microsoft.com/office/officeart/2005/8/layout/vList5"/>
    <dgm:cxn modelId="{35FB5829-045A-4203-B084-38B4D99CF9E3}" type="presParOf" srcId="{664B1A7B-B055-4200-93AE-7C607492048C}" destId="{E4FD1D0D-3F88-4026-8B59-9676C7D33E72}" srcOrd="1" destOrd="0" presId="urn:microsoft.com/office/officeart/2005/8/layout/vList5"/>
    <dgm:cxn modelId="{29F8F7F5-AE60-4C8D-839E-3FD9CC140949}" type="presParOf" srcId="{855A7947-3FE3-4593-9B5B-25A83DDF0DE0}" destId="{AE9A78C4-B958-41B4-9829-5BEBF700FA0A}" srcOrd="1" destOrd="0" presId="urn:microsoft.com/office/officeart/2005/8/layout/vList5"/>
    <dgm:cxn modelId="{C2178B33-1710-414E-BDCE-62869502036D}" type="presParOf" srcId="{855A7947-3FE3-4593-9B5B-25A83DDF0DE0}" destId="{A437FBAA-8A62-4D1A-8086-B1D54AF76303}" srcOrd="2" destOrd="0" presId="urn:microsoft.com/office/officeart/2005/8/layout/vList5"/>
    <dgm:cxn modelId="{45E9C048-81B8-4BC9-8122-B508FDB21A74}" type="presParOf" srcId="{A437FBAA-8A62-4D1A-8086-B1D54AF76303}" destId="{AF79752F-4DDD-44EB-8B2D-1B53B838B840}" srcOrd="0" destOrd="0" presId="urn:microsoft.com/office/officeart/2005/8/layout/vList5"/>
    <dgm:cxn modelId="{86097D5D-93DE-42FF-A1A9-A82C9CDF08C8}" type="presParOf" srcId="{A437FBAA-8A62-4D1A-8086-B1D54AF76303}" destId="{2C73E0ED-031D-4BA6-B300-AB7AAE9ABE10}" srcOrd="1" destOrd="0" presId="urn:microsoft.com/office/officeart/2005/8/layout/vList5"/>
    <dgm:cxn modelId="{9043E9C0-3071-4741-A745-39BD2C6B8CC6}" type="presParOf" srcId="{855A7947-3FE3-4593-9B5B-25A83DDF0DE0}" destId="{80F9C0DF-82F8-41C3-ACEA-77E703079C6B}" srcOrd="3" destOrd="0" presId="urn:microsoft.com/office/officeart/2005/8/layout/vList5"/>
    <dgm:cxn modelId="{B47785E0-CF16-41A2-9458-DBFC101E95C4}" type="presParOf" srcId="{855A7947-3FE3-4593-9B5B-25A83DDF0DE0}" destId="{812CB7ED-78D0-4AAF-A694-174F3A354C15}" srcOrd="4" destOrd="0" presId="urn:microsoft.com/office/officeart/2005/8/layout/vList5"/>
    <dgm:cxn modelId="{9326579A-6C03-4DB1-AB32-E54D26032251}" type="presParOf" srcId="{812CB7ED-78D0-4AAF-A694-174F3A354C15}" destId="{173DD0A6-FDC8-421F-9D81-939392B323A2}" srcOrd="0" destOrd="0" presId="urn:microsoft.com/office/officeart/2005/8/layout/vList5"/>
    <dgm:cxn modelId="{764E568F-9B7F-487A-ADF7-C9E705601C05}" type="presParOf" srcId="{812CB7ED-78D0-4AAF-A694-174F3A354C15}" destId="{B9B679CA-3EAA-4529-A485-FDACFF403B76}" srcOrd="1" destOrd="0" presId="urn:microsoft.com/office/officeart/2005/8/layout/vList5"/>
    <dgm:cxn modelId="{0C1A8F5E-12E2-4491-9A16-F9DAD0EAD7FB}" type="presParOf" srcId="{855A7947-3FE3-4593-9B5B-25A83DDF0DE0}" destId="{9368C20E-C076-406B-B1E6-1A98DDD517D1}" srcOrd="5" destOrd="0" presId="urn:microsoft.com/office/officeart/2005/8/layout/vList5"/>
    <dgm:cxn modelId="{119C9069-1681-4E8A-BEDD-9056F25ED79E}" type="presParOf" srcId="{855A7947-3FE3-4593-9B5B-25A83DDF0DE0}" destId="{E6FB44D2-E69C-4F10-B152-503965941D26}" srcOrd="6" destOrd="0" presId="urn:microsoft.com/office/officeart/2005/8/layout/vList5"/>
    <dgm:cxn modelId="{4496EF0E-4430-49EC-8CB4-B02386D8748D}" type="presParOf" srcId="{E6FB44D2-E69C-4F10-B152-503965941D26}" destId="{F1BCD501-2DC2-49B5-B2E1-CC5252C1117E}" srcOrd="0" destOrd="0" presId="urn:microsoft.com/office/officeart/2005/8/layout/vList5"/>
    <dgm:cxn modelId="{EA4D4B0F-E69D-44F8-B621-BB1670C8C528}"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la captación de ingresos con respecto a lo programado al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captados/Ingresos propios programado)*100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4A44E5B1-35BC-40E1-A22B-B3755D6A3427}" type="presOf" srcId="{9C16EF9A-BB3F-4155-8EAC-CFB88B7FB705}" destId="{B9B679CA-3EAA-4529-A485-FDACFF403B76}"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F4A422F-D09E-4F98-B9A6-1313F2670FB3}" type="presOf" srcId="{CB31F788-5EAF-4029-B608-2DE9ACC8C65B}" destId="{9553F992-FFD1-4A84-9FE6-C30B4C8A169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3D4A81FC-3184-4BAB-88EA-E4E58E5E1925}" type="presOf" srcId="{5C81CDAA-A043-4A6F-8116-6EC1B37F326A}" destId="{036A28D4-44BD-4EB7-A6C9-3CB02BB10A58}" srcOrd="0" destOrd="0" presId="urn:microsoft.com/office/officeart/2005/8/layout/vList5"/>
    <dgm:cxn modelId="{D4A17C1B-4BB4-4AFE-B92F-26C97FFF8C9C}" type="presOf" srcId="{E10972A8-2130-4DF2-9586-0192D1E633EB}" destId="{2C73E0ED-031D-4BA6-B300-AB7AAE9ABE1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22CA9ADD-BE57-4506-A1AC-E9BB68DF9F4B}" type="presOf" srcId="{ABEB45ED-5C4E-4984-84AD-90C0ACDFAA4F}" destId="{9553F992-FFD1-4A84-9FE6-C30B4C8A1690}" srcOrd="0" destOrd="1"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D82EB9AD-07C7-4F71-8D3D-769F009C7755}" type="presOf" srcId="{6A1B0731-4605-46AC-B5B5-96265937D531}" destId="{AF79752F-4DDD-44EB-8B2D-1B53B838B840}" srcOrd="0" destOrd="0" presId="urn:microsoft.com/office/officeart/2005/8/layout/vList5"/>
    <dgm:cxn modelId="{800209EF-E0C2-40A7-A8E6-02AE9A771205}" srcId="{5F3CE698-83EC-4F46-A588-C2A27444A963}" destId="{5C81CDAA-A043-4A6F-8116-6EC1B37F326A}" srcOrd="0" destOrd="0" parTransId="{D3223C2F-F228-48C4-AE69-E04DDA0BB701}" sibTransId="{45C8F39F-EBD2-47CC-8B23-0223F55EA196}"/>
    <dgm:cxn modelId="{9AEAD9F0-C8A2-49FF-9395-7C01388F2168}"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EBF4A27-CF6C-45C9-A3A8-9C2F1F2249E4}" type="presOf" srcId="{640F6350-8D1C-4949-8640-268550B289E8}" destId="{173DD0A6-FDC8-421F-9D81-939392B323A2}"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3519E5D9-00FD-44F7-84CC-E8452D6AF33F}" type="presOf" srcId="{FC6A3C28-4DA2-44F2-90A8-D9B3F9E3CCC2}" destId="{F1BCD501-2DC2-49B5-B2E1-CC5252C1117E}" srcOrd="0" destOrd="0" presId="urn:microsoft.com/office/officeart/2005/8/layout/vList5"/>
    <dgm:cxn modelId="{1F167B0F-9E16-4DC0-8D71-5124B03E9B10}" type="presOf" srcId="{5F3CE698-83EC-4F46-A588-C2A27444A963}" destId="{855A7947-3FE3-4593-9B5B-25A83DDF0DE0}" srcOrd="0" destOrd="0" presId="urn:microsoft.com/office/officeart/2005/8/layout/vList5"/>
    <dgm:cxn modelId="{4D671D9B-69CD-4B28-852F-050446E8A84B}" type="presParOf" srcId="{855A7947-3FE3-4593-9B5B-25A83DDF0DE0}" destId="{664B1A7B-B055-4200-93AE-7C607492048C}" srcOrd="0" destOrd="0" presId="urn:microsoft.com/office/officeart/2005/8/layout/vList5"/>
    <dgm:cxn modelId="{DD708BD0-3143-41E6-929B-32C46F568C45}" type="presParOf" srcId="{664B1A7B-B055-4200-93AE-7C607492048C}" destId="{036A28D4-44BD-4EB7-A6C9-3CB02BB10A58}" srcOrd="0" destOrd="0" presId="urn:microsoft.com/office/officeart/2005/8/layout/vList5"/>
    <dgm:cxn modelId="{9A707060-EAD5-4951-A721-5DA68669DBCB}" type="presParOf" srcId="{664B1A7B-B055-4200-93AE-7C607492048C}" destId="{E4FD1D0D-3F88-4026-8B59-9676C7D33E72}" srcOrd="1" destOrd="0" presId="urn:microsoft.com/office/officeart/2005/8/layout/vList5"/>
    <dgm:cxn modelId="{6EF8E18C-BD7F-4677-B8E2-8C7770F0E7F7}" type="presParOf" srcId="{855A7947-3FE3-4593-9B5B-25A83DDF0DE0}" destId="{AE9A78C4-B958-41B4-9829-5BEBF700FA0A}" srcOrd="1" destOrd="0" presId="urn:microsoft.com/office/officeart/2005/8/layout/vList5"/>
    <dgm:cxn modelId="{792F1A60-E1F0-43A9-96E4-328D61504726}" type="presParOf" srcId="{855A7947-3FE3-4593-9B5B-25A83DDF0DE0}" destId="{A437FBAA-8A62-4D1A-8086-B1D54AF76303}" srcOrd="2" destOrd="0" presId="urn:microsoft.com/office/officeart/2005/8/layout/vList5"/>
    <dgm:cxn modelId="{92ECDE81-7BB9-4DEC-96E0-8EE679155E49}" type="presParOf" srcId="{A437FBAA-8A62-4D1A-8086-B1D54AF76303}" destId="{AF79752F-4DDD-44EB-8B2D-1B53B838B840}" srcOrd="0" destOrd="0" presId="urn:microsoft.com/office/officeart/2005/8/layout/vList5"/>
    <dgm:cxn modelId="{C01CACE1-3EFE-4C2D-844E-589E7EA3EE8B}" type="presParOf" srcId="{A437FBAA-8A62-4D1A-8086-B1D54AF76303}" destId="{2C73E0ED-031D-4BA6-B300-AB7AAE9ABE10}" srcOrd="1" destOrd="0" presId="urn:microsoft.com/office/officeart/2005/8/layout/vList5"/>
    <dgm:cxn modelId="{14A9362A-B3D0-4F1A-8DDB-9CF0B04606B2}" type="presParOf" srcId="{855A7947-3FE3-4593-9B5B-25A83DDF0DE0}" destId="{80F9C0DF-82F8-41C3-ACEA-77E703079C6B}" srcOrd="3" destOrd="0" presId="urn:microsoft.com/office/officeart/2005/8/layout/vList5"/>
    <dgm:cxn modelId="{B408541B-41B7-44E9-AFF5-9A9C8A1E9096}" type="presParOf" srcId="{855A7947-3FE3-4593-9B5B-25A83DDF0DE0}" destId="{812CB7ED-78D0-4AAF-A694-174F3A354C15}" srcOrd="4" destOrd="0" presId="urn:microsoft.com/office/officeart/2005/8/layout/vList5"/>
    <dgm:cxn modelId="{CF6D6ED2-10F8-4FAF-9E79-D50F669BF8F4}" type="presParOf" srcId="{812CB7ED-78D0-4AAF-A694-174F3A354C15}" destId="{173DD0A6-FDC8-421F-9D81-939392B323A2}" srcOrd="0" destOrd="0" presId="urn:microsoft.com/office/officeart/2005/8/layout/vList5"/>
    <dgm:cxn modelId="{1521FCC4-F210-450D-ACE5-9B66528E6D77}" type="presParOf" srcId="{812CB7ED-78D0-4AAF-A694-174F3A354C15}" destId="{B9B679CA-3EAA-4529-A485-FDACFF403B76}" srcOrd="1" destOrd="0" presId="urn:microsoft.com/office/officeart/2005/8/layout/vList5"/>
    <dgm:cxn modelId="{F3B0DC84-8E52-4364-B614-83392EDFD518}" type="presParOf" srcId="{855A7947-3FE3-4593-9B5B-25A83DDF0DE0}" destId="{9368C20E-C076-406B-B1E6-1A98DDD517D1}" srcOrd="5" destOrd="0" presId="urn:microsoft.com/office/officeart/2005/8/layout/vList5"/>
    <dgm:cxn modelId="{0C44D9E6-B507-460D-BCB1-555DD888AEE0}" type="presParOf" srcId="{855A7947-3FE3-4593-9B5B-25A83DDF0DE0}" destId="{E6FB44D2-E69C-4F10-B152-503965941D26}" srcOrd="6" destOrd="0" presId="urn:microsoft.com/office/officeart/2005/8/layout/vList5"/>
    <dgm:cxn modelId="{1250015C-F88B-47A7-BDA3-C4074628306D}" type="presParOf" srcId="{E6FB44D2-E69C-4F10-B152-503965941D26}" destId="{F1BCD501-2DC2-49B5-B2E1-CC5252C1117E}" srcOrd="0" destOrd="0" presId="urn:microsoft.com/office/officeart/2005/8/layout/vList5"/>
    <dgm:cxn modelId="{2A973FBF-1E1A-4AC2-818F-9D2C7A6A138E}"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just" rtl="0"/>
          <a:r>
            <a:rPr lang="es-ES" sz="800" b="0" i="0" strike="noStrike">
              <a:solidFill>
                <a:srgbClr val="000000"/>
              </a:solidFill>
              <a:latin typeface="Arial"/>
              <a:cs typeface="Arial"/>
            </a:rPr>
            <a:t>El índice del cumplimiento de normatividad de partidas restringidas determina el porcentaje del presupuesto ejercido de las partidas sujetas a restricción respecto del presupuesto autorizado para éstas. </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de partidas sujetas a restricción/Presupuesto autorizado de partidas sujetas a restricción)*100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5" custLinFactNeighborY="4927">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E420F7EC-DBB4-484E-B5C7-C910AFC739BC}" type="presOf" srcId="{ABEB45ED-5C4E-4984-84AD-90C0ACDFAA4F}" destId="{9553F992-FFD1-4A84-9FE6-C30B4C8A1690}" srcOrd="0" destOrd="1"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3425B8E-D65E-4893-8352-54A59348944A}" type="presOf" srcId="{E10972A8-2130-4DF2-9586-0192D1E633EB}" destId="{2C73E0ED-031D-4BA6-B300-AB7AAE9ABE10}" srcOrd="0" destOrd="0" presId="urn:microsoft.com/office/officeart/2005/8/layout/vList5"/>
    <dgm:cxn modelId="{DA506164-A036-4601-8DBC-5307A63FB67C}" type="presOf" srcId="{9C16EF9A-BB3F-4155-8EAC-CFB88B7FB705}" destId="{B9B679CA-3EAA-4529-A485-FDACFF403B76}" srcOrd="0" destOrd="0" presId="urn:microsoft.com/office/officeart/2005/8/layout/vList5"/>
    <dgm:cxn modelId="{40592329-FC3B-49DE-94CA-D043DB6E89D3}"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214FFA88-E86D-4D9A-B842-3E8E52EB7B68}" type="presOf" srcId="{5C81CDAA-A043-4A6F-8116-6EC1B37F326A}" destId="{036A28D4-44BD-4EB7-A6C9-3CB02BB10A58}" srcOrd="0" destOrd="0" presId="urn:microsoft.com/office/officeart/2005/8/layout/vList5"/>
    <dgm:cxn modelId="{AAF49A51-ED58-4391-83A0-ABC8B4B86474}" type="presOf" srcId="{CB31F788-5EAF-4029-B608-2DE9ACC8C65B}" destId="{9553F992-FFD1-4A84-9FE6-C30B4C8A1690}" srcOrd="0" destOrd="0" presId="urn:microsoft.com/office/officeart/2005/8/layout/vList5"/>
    <dgm:cxn modelId="{BFADC53C-C5FC-431B-AE56-D82260F3892F}" type="presOf" srcId="{6D3234EB-5E70-47CC-9D9C-C6F5A670C9BB}" destId="{E4FD1D0D-3F88-4026-8B59-9676C7D33E7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E4FC027-D72F-4386-B488-DE0AA98E8319}" type="presOf" srcId="{5F3CE698-83EC-4F46-A588-C2A27444A963}" destId="{855A7947-3FE3-4593-9B5B-25A83DDF0DE0}" srcOrd="0" destOrd="0" presId="urn:microsoft.com/office/officeart/2005/8/layout/vList5"/>
    <dgm:cxn modelId="{C47B5D36-6B90-4A07-BA88-ABC9FAB38A9D}" type="presOf" srcId="{640F6350-8D1C-4949-8640-268550B289E8}" destId="{173DD0A6-FDC8-421F-9D81-939392B323A2}" srcOrd="0" destOrd="0" presId="urn:microsoft.com/office/officeart/2005/8/layout/vList5"/>
    <dgm:cxn modelId="{B26503F8-CED6-4899-AC01-F20F558A191F}" type="presOf" srcId="{6A1B0731-4605-46AC-B5B5-96265937D531}" destId="{AF79752F-4DDD-44EB-8B2D-1B53B838B840}" srcOrd="0" destOrd="0" presId="urn:microsoft.com/office/officeart/2005/8/layout/vList5"/>
    <dgm:cxn modelId="{B954A835-BC1D-4F54-8263-31EF90FA7C5B}" type="presParOf" srcId="{855A7947-3FE3-4593-9B5B-25A83DDF0DE0}" destId="{664B1A7B-B055-4200-93AE-7C607492048C}" srcOrd="0" destOrd="0" presId="urn:microsoft.com/office/officeart/2005/8/layout/vList5"/>
    <dgm:cxn modelId="{584C4C1F-8F93-441A-B4C2-314EFD2F90F2}" type="presParOf" srcId="{664B1A7B-B055-4200-93AE-7C607492048C}" destId="{036A28D4-44BD-4EB7-A6C9-3CB02BB10A58}" srcOrd="0" destOrd="0" presId="urn:microsoft.com/office/officeart/2005/8/layout/vList5"/>
    <dgm:cxn modelId="{2BAF2673-41AE-467A-BE16-6D5EC88DC73C}" type="presParOf" srcId="{664B1A7B-B055-4200-93AE-7C607492048C}" destId="{E4FD1D0D-3F88-4026-8B59-9676C7D33E72}" srcOrd="1" destOrd="0" presId="urn:microsoft.com/office/officeart/2005/8/layout/vList5"/>
    <dgm:cxn modelId="{7BB02568-6D3C-471C-AF88-9349631D8850}" type="presParOf" srcId="{855A7947-3FE3-4593-9B5B-25A83DDF0DE0}" destId="{AE9A78C4-B958-41B4-9829-5BEBF700FA0A}" srcOrd="1" destOrd="0" presId="urn:microsoft.com/office/officeart/2005/8/layout/vList5"/>
    <dgm:cxn modelId="{1BD97821-660A-496D-A701-7D94577C86E5}" type="presParOf" srcId="{855A7947-3FE3-4593-9B5B-25A83DDF0DE0}" destId="{A437FBAA-8A62-4D1A-8086-B1D54AF76303}" srcOrd="2" destOrd="0" presId="urn:microsoft.com/office/officeart/2005/8/layout/vList5"/>
    <dgm:cxn modelId="{C1B722B5-DB39-4EA3-9C0F-978C63238FFF}" type="presParOf" srcId="{A437FBAA-8A62-4D1A-8086-B1D54AF76303}" destId="{AF79752F-4DDD-44EB-8B2D-1B53B838B840}" srcOrd="0" destOrd="0" presId="urn:microsoft.com/office/officeart/2005/8/layout/vList5"/>
    <dgm:cxn modelId="{35BBD487-B4EF-4BCB-B53B-B6EC95BDE2F9}" type="presParOf" srcId="{A437FBAA-8A62-4D1A-8086-B1D54AF76303}" destId="{2C73E0ED-031D-4BA6-B300-AB7AAE9ABE10}" srcOrd="1" destOrd="0" presId="urn:microsoft.com/office/officeart/2005/8/layout/vList5"/>
    <dgm:cxn modelId="{34DA57CA-ACF7-42A9-9EA5-774C39026C76}" type="presParOf" srcId="{855A7947-3FE3-4593-9B5B-25A83DDF0DE0}" destId="{80F9C0DF-82F8-41C3-ACEA-77E703079C6B}" srcOrd="3" destOrd="0" presId="urn:microsoft.com/office/officeart/2005/8/layout/vList5"/>
    <dgm:cxn modelId="{E2E2883F-238A-4901-A102-2997EBD6FE86}" type="presParOf" srcId="{855A7947-3FE3-4593-9B5B-25A83DDF0DE0}" destId="{812CB7ED-78D0-4AAF-A694-174F3A354C15}" srcOrd="4" destOrd="0" presId="urn:microsoft.com/office/officeart/2005/8/layout/vList5"/>
    <dgm:cxn modelId="{051E5E7F-A3AB-404C-B787-E3CEE2BCDEF0}" type="presParOf" srcId="{812CB7ED-78D0-4AAF-A694-174F3A354C15}" destId="{173DD0A6-FDC8-421F-9D81-939392B323A2}" srcOrd="0" destOrd="0" presId="urn:microsoft.com/office/officeart/2005/8/layout/vList5"/>
    <dgm:cxn modelId="{1F3CFB0D-D3A3-453C-8E7C-D5C48F4B825A}" type="presParOf" srcId="{812CB7ED-78D0-4AAF-A694-174F3A354C15}" destId="{B9B679CA-3EAA-4529-A485-FDACFF403B76}" srcOrd="1" destOrd="0" presId="urn:microsoft.com/office/officeart/2005/8/layout/vList5"/>
    <dgm:cxn modelId="{67BB3E8E-2AF9-41CC-B1AA-D73378F564D1}" type="presParOf" srcId="{855A7947-3FE3-4593-9B5B-25A83DDF0DE0}" destId="{9368C20E-C076-406B-B1E6-1A98DDD517D1}" srcOrd="5" destOrd="0" presId="urn:microsoft.com/office/officeart/2005/8/layout/vList5"/>
    <dgm:cxn modelId="{2CFBF5C8-51F4-404B-94F2-A530F43FD4E2}" type="presParOf" srcId="{855A7947-3FE3-4593-9B5B-25A83DDF0DE0}" destId="{E6FB44D2-E69C-4F10-B152-503965941D26}" srcOrd="6" destOrd="0" presId="urn:microsoft.com/office/officeart/2005/8/layout/vList5"/>
    <dgm:cxn modelId="{4ABC6ACE-E516-40B8-B1FB-3EEB0A8EE819}" type="presParOf" srcId="{E6FB44D2-E69C-4F10-B152-503965941D26}" destId="{F1BCD501-2DC2-49B5-B2E1-CC5252C1117E}" srcOrd="0" destOrd="0" presId="urn:microsoft.com/office/officeart/2005/8/layout/vList5"/>
    <dgm:cxn modelId="{4889D409-064C-4125-B6FB-D355A8070003}"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4FD1D0D-3F88-4026-8B59-9676C7D33E72}">
      <dsp:nvSpPr>
        <dsp:cNvPr id="0" name=""/>
        <dsp:cNvSpPr/>
      </dsp:nvSpPr>
      <dsp:spPr>
        <a:xfrm rot="5400000">
          <a:off x="4427176" y="-2881462"/>
          <a:ext cx="365321" cy="6195275"/>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rtl="0">
            <a:lnSpc>
              <a:spcPct val="90000"/>
            </a:lnSpc>
            <a:spcBef>
              <a:spcPct val="0"/>
            </a:spcBef>
            <a:spcAft>
              <a:spcPct val="15000"/>
            </a:spcAft>
            <a:buChar char="••"/>
          </a:pPr>
          <a:r>
            <a:rPr lang="es-ES" sz="1000" b="0" i="0" strike="noStrike" kern="1200">
              <a:solidFill>
                <a:srgbClr val="000000"/>
              </a:solidFill>
              <a:latin typeface="Arial"/>
              <a:cs typeface="Arial"/>
            </a:rPr>
            <a:t>La cuantificación del volúmen total de personas capacitadas, agrupa a las distintas modalidades de este servicio que proporciona el  Sistema Conalep.</a:t>
          </a:r>
          <a:endParaRPr lang="es-ES" sz="1000" kern="1200">
            <a:latin typeface="Arial" pitchFamily="34" charset="0"/>
            <a:cs typeface="Arial" pitchFamily="34" charset="0"/>
          </a:endParaRPr>
        </a:p>
      </dsp:txBody>
      <dsp:txXfrm rot="-5400000">
        <a:off x="1512199" y="51349"/>
        <a:ext cx="6177441" cy="329653"/>
      </dsp:txXfrm>
    </dsp:sp>
    <dsp:sp modelId="{036A28D4-44BD-4EB7-A6C9-3CB02BB10A58}">
      <dsp:nvSpPr>
        <dsp:cNvPr id="0" name=""/>
        <dsp:cNvSpPr/>
      </dsp:nvSpPr>
      <dsp:spPr>
        <a:xfrm>
          <a:off x="135" y="949"/>
          <a:ext cx="1511927" cy="4566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19050" rIns="38100" bIns="19050" numCol="1" spcCol="1270" anchor="ctr" anchorCtr="0">
          <a:noAutofit/>
        </a:bodyPr>
        <a:lstStyle/>
        <a:p>
          <a:pPr lvl="0" algn="ctr" defTabSz="444500">
            <a:lnSpc>
              <a:spcPct val="90000"/>
            </a:lnSpc>
            <a:spcBef>
              <a:spcPct val="0"/>
            </a:spcBef>
            <a:spcAft>
              <a:spcPct val="35000"/>
            </a:spcAft>
          </a:pPr>
          <a:r>
            <a:rPr lang="es-ES" sz="1000" kern="1200">
              <a:latin typeface="Arial" pitchFamily="34" charset="0"/>
              <a:cs typeface="Arial" pitchFamily="34" charset="0"/>
            </a:rPr>
            <a:t>Definición</a:t>
          </a:r>
        </a:p>
      </dsp:txBody>
      <dsp:txXfrm>
        <a:off x="22427" y="23241"/>
        <a:ext cx="1467343" cy="412067"/>
      </dsp:txXfrm>
    </dsp:sp>
    <dsp:sp modelId="{2C73E0ED-031D-4BA6-B300-AB7AAE9ABE10}">
      <dsp:nvSpPr>
        <dsp:cNvPr id="0" name=""/>
        <dsp:cNvSpPr/>
      </dsp:nvSpPr>
      <dsp:spPr>
        <a:xfrm rot="5400000">
          <a:off x="4427176" y="-2388878"/>
          <a:ext cx="365321" cy="6195275"/>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just" defTabSz="444500">
            <a:lnSpc>
              <a:spcPct val="90000"/>
            </a:lnSpc>
            <a:spcBef>
              <a:spcPct val="0"/>
            </a:spcBef>
            <a:spcAft>
              <a:spcPct val="15000"/>
            </a:spcAft>
            <a:buChar char="••"/>
          </a:pPr>
          <a:r>
            <a:rPr lang="es-ES" sz="1000" kern="1200">
              <a:latin typeface="Arial" pitchFamily="34" charset="0"/>
              <a:cs typeface="Arial" pitchFamily="34" charset="0"/>
            </a:rPr>
            <a:t>Capacitación laboral</a:t>
          </a:r>
        </a:p>
      </dsp:txBody>
      <dsp:txXfrm rot="-5400000">
        <a:off x="1512199" y="543933"/>
        <a:ext cx="6177441" cy="329653"/>
      </dsp:txXfrm>
    </dsp:sp>
    <dsp:sp modelId="{AF79752F-4DDD-44EB-8B2D-1B53B838B840}">
      <dsp:nvSpPr>
        <dsp:cNvPr id="0" name=""/>
        <dsp:cNvSpPr/>
      </dsp:nvSpPr>
      <dsp:spPr>
        <a:xfrm>
          <a:off x="0" y="480433"/>
          <a:ext cx="1511927" cy="4566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19050" rIns="38100" bIns="19050" numCol="1" spcCol="1270" anchor="ctr" anchorCtr="0">
          <a:noAutofit/>
        </a:bodyPr>
        <a:lstStyle/>
        <a:p>
          <a:pPr lvl="0" algn="ctr" defTabSz="444500">
            <a:lnSpc>
              <a:spcPct val="90000"/>
            </a:lnSpc>
            <a:spcBef>
              <a:spcPct val="0"/>
            </a:spcBef>
            <a:spcAft>
              <a:spcPct val="35000"/>
            </a:spcAft>
          </a:pPr>
          <a:r>
            <a:rPr lang="es-ES" sz="1000" kern="1200">
              <a:latin typeface="Arial" pitchFamily="34" charset="0"/>
              <a:cs typeface="Arial" pitchFamily="34" charset="0"/>
            </a:rPr>
            <a:t>Base de cálculo</a:t>
          </a:r>
        </a:p>
      </dsp:txBody>
      <dsp:txXfrm>
        <a:off x="22292" y="502725"/>
        <a:ext cx="1467343" cy="412067"/>
      </dsp:txXfrm>
    </dsp:sp>
    <dsp:sp modelId="{B9B679CA-3EAA-4529-A485-FDACFF403B76}">
      <dsp:nvSpPr>
        <dsp:cNvPr id="0" name=""/>
        <dsp:cNvSpPr/>
      </dsp:nvSpPr>
      <dsp:spPr>
        <a:xfrm rot="5400000">
          <a:off x="4427040" y="-1909394"/>
          <a:ext cx="365321" cy="6195275"/>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s-ES" sz="1000" kern="1200">
              <a:latin typeface="Arial" pitchFamily="34" charset="0"/>
              <a:cs typeface="Arial" pitchFamily="34" charset="0"/>
            </a:rPr>
            <a:t>Trimestral</a:t>
          </a:r>
        </a:p>
      </dsp:txBody>
      <dsp:txXfrm rot="-5400000">
        <a:off x="1512063" y="1023417"/>
        <a:ext cx="6177441" cy="329653"/>
      </dsp:txXfrm>
    </dsp:sp>
    <dsp:sp modelId="{173DD0A6-FDC8-421F-9D81-939392B323A2}">
      <dsp:nvSpPr>
        <dsp:cNvPr id="0" name=""/>
        <dsp:cNvSpPr/>
      </dsp:nvSpPr>
      <dsp:spPr>
        <a:xfrm>
          <a:off x="135" y="959917"/>
          <a:ext cx="1511927" cy="4566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19050" rIns="38100" bIns="19050" numCol="1" spcCol="1270" anchor="ctr" anchorCtr="0">
          <a:noAutofit/>
        </a:bodyPr>
        <a:lstStyle/>
        <a:p>
          <a:pPr lvl="0" algn="ctr" defTabSz="444500">
            <a:lnSpc>
              <a:spcPct val="90000"/>
            </a:lnSpc>
            <a:spcBef>
              <a:spcPct val="0"/>
            </a:spcBef>
            <a:spcAft>
              <a:spcPct val="35000"/>
            </a:spcAft>
          </a:pPr>
          <a:r>
            <a:rPr lang="es-ES" sz="1000" kern="1200">
              <a:latin typeface="Arial" pitchFamily="34" charset="0"/>
              <a:cs typeface="Arial" pitchFamily="34" charset="0"/>
            </a:rPr>
            <a:t>Periodicidad</a:t>
          </a:r>
        </a:p>
      </dsp:txBody>
      <dsp:txXfrm>
        <a:off x="22427" y="982209"/>
        <a:ext cx="1467343" cy="412067"/>
      </dsp:txXfrm>
    </dsp:sp>
    <dsp:sp modelId="{9553F992-FFD1-4A84-9FE6-C30B4C8A1690}">
      <dsp:nvSpPr>
        <dsp:cNvPr id="0" name=""/>
        <dsp:cNvSpPr/>
      </dsp:nvSpPr>
      <dsp:spPr>
        <a:xfrm rot="5400000">
          <a:off x="4427040" y="-1429910"/>
          <a:ext cx="365321" cy="6195275"/>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endParaRPr lang="es-ES" sz="1000" kern="1200">
            <a:latin typeface="Arial" pitchFamily="34" charset="0"/>
            <a:cs typeface="Arial" pitchFamily="34" charset="0"/>
          </a:endParaRPr>
        </a:p>
        <a:p>
          <a:pPr marL="57150" lvl="1" indent="-57150" algn="l" defTabSz="444500">
            <a:lnSpc>
              <a:spcPct val="90000"/>
            </a:lnSpc>
            <a:spcBef>
              <a:spcPct val="0"/>
            </a:spcBef>
            <a:spcAft>
              <a:spcPct val="15000"/>
            </a:spcAft>
            <a:buChar char="••"/>
          </a:pPr>
          <a:r>
            <a:rPr lang="es-ES" sz="1000" kern="1200">
              <a:latin typeface="Arial" pitchFamily="34" charset="0"/>
              <a:cs typeface="Arial" pitchFamily="34" charset="0"/>
            </a:rPr>
            <a:t>Gestión</a:t>
          </a:r>
        </a:p>
      </dsp:txBody>
      <dsp:txXfrm rot="-5400000">
        <a:off x="1512063" y="1502901"/>
        <a:ext cx="6177441" cy="329653"/>
      </dsp:txXfrm>
    </dsp:sp>
    <dsp:sp modelId="{F1BCD501-2DC2-49B5-B2E1-CC5252C1117E}">
      <dsp:nvSpPr>
        <dsp:cNvPr id="0" name=""/>
        <dsp:cNvSpPr/>
      </dsp:nvSpPr>
      <dsp:spPr>
        <a:xfrm>
          <a:off x="135" y="1439401"/>
          <a:ext cx="1511927" cy="456651"/>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19050" rIns="38100" bIns="19050" numCol="1" spcCol="1270" anchor="ctr" anchorCtr="0">
          <a:noAutofit/>
        </a:bodyPr>
        <a:lstStyle/>
        <a:p>
          <a:pPr lvl="0" algn="ctr" defTabSz="444500">
            <a:lnSpc>
              <a:spcPct val="90000"/>
            </a:lnSpc>
            <a:spcBef>
              <a:spcPct val="0"/>
            </a:spcBef>
            <a:spcAft>
              <a:spcPct val="35000"/>
            </a:spcAft>
          </a:pPr>
          <a:r>
            <a:rPr lang="es-ES" sz="1000" kern="1200">
              <a:latin typeface="Arial" pitchFamily="34" charset="0"/>
              <a:cs typeface="Arial" pitchFamily="34" charset="0"/>
            </a:rPr>
            <a:t>Tipo</a:t>
          </a:r>
        </a:p>
      </dsp:txBody>
      <dsp:txXfrm>
        <a:off x="22427" y="1461693"/>
        <a:ext cx="1467343" cy="41206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9.xml"/><Relationship Id="rId7" Type="http://schemas.microsoft.com/office/2007/relationships/diagramDrawing" Target="../diagrams/drawing9.xml"/><Relationship Id="rId2" Type="http://schemas.openxmlformats.org/officeDocument/2006/relationships/image" Target="../media/image1.wmf"/><Relationship Id="rId1" Type="http://schemas.openxmlformats.org/officeDocument/2006/relationships/chart" Target="../charts/chart10.xml"/><Relationship Id="rId6" Type="http://schemas.openxmlformats.org/officeDocument/2006/relationships/diagramColors" Target="../diagrams/colors9.xml"/><Relationship Id="rId5" Type="http://schemas.openxmlformats.org/officeDocument/2006/relationships/diagramQuickStyle" Target="../diagrams/quickStyle9.xml"/><Relationship Id="rId4" Type="http://schemas.openxmlformats.org/officeDocument/2006/relationships/diagramLayout" Target="../diagrams/layout9.xml"/><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1.xml"/><Relationship Id="rId3" Type="http://schemas.openxmlformats.org/officeDocument/2006/relationships/image" Target="../media/image1.wmf"/><Relationship Id="rId7" Type="http://schemas.openxmlformats.org/officeDocument/2006/relationships/diagramLayout" Target="../diagrams/layout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Data" Target="../diagrams/data1.xml"/><Relationship Id="rId5" Type="http://schemas.openxmlformats.org/officeDocument/2006/relationships/image" Target="../media/image5.jpeg"/><Relationship Id="rId10" Type="http://schemas.microsoft.com/office/2007/relationships/diagramDrawing" Target="../diagrams/drawing1.xml"/><Relationship Id="rId4" Type="http://schemas.openxmlformats.org/officeDocument/2006/relationships/image" Target="../media/image4.jpeg"/><Relationship Id="rId9"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2.xml"/><Relationship Id="rId7" Type="http://schemas.microsoft.com/office/2007/relationships/diagramDrawing" Target="../diagrams/drawing2.xml"/><Relationship Id="rId2" Type="http://schemas.openxmlformats.org/officeDocument/2006/relationships/image" Target="../media/image1.wmf"/><Relationship Id="rId1" Type="http://schemas.openxmlformats.org/officeDocument/2006/relationships/chart" Target="../charts/chart3.xml"/><Relationship Id="rId6" Type="http://schemas.openxmlformats.org/officeDocument/2006/relationships/diagramColors" Target="../diagrams/colors2.xml"/><Relationship Id="rId5" Type="http://schemas.openxmlformats.org/officeDocument/2006/relationships/diagramQuickStyle" Target="../diagrams/quickStyle2.xml"/><Relationship Id="rId4" Type="http://schemas.openxmlformats.org/officeDocument/2006/relationships/diagramLayout" Target="../diagrams/layout2.xml"/><Relationship Id="rId9" Type="http://schemas.openxmlformats.org/officeDocument/2006/relationships/image" Target="../media/image7.jpeg"/></Relationships>
</file>

<file path=xl/drawings/_rels/drawing4.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3.xml"/><Relationship Id="rId7" Type="http://schemas.microsoft.com/office/2007/relationships/diagramDrawing" Target="../diagrams/drawing3.xml"/><Relationship Id="rId2" Type="http://schemas.openxmlformats.org/officeDocument/2006/relationships/image" Target="../media/image1.wmf"/><Relationship Id="rId1" Type="http://schemas.openxmlformats.org/officeDocument/2006/relationships/chart" Target="../charts/chart4.xml"/><Relationship Id="rId6" Type="http://schemas.openxmlformats.org/officeDocument/2006/relationships/diagramColors" Target="../diagrams/colors3.xml"/><Relationship Id="rId5" Type="http://schemas.openxmlformats.org/officeDocument/2006/relationships/diagramQuickStyle" Target="../diagrams/quickStyle3.xml"/><Relationship Id="rId4" Type="http://schemas.openxmlformats.org/officeDocument/2006/relationships/diagramLayout" Target="../diagrams/layout3.xml"/><Relationship Id="rId9" Type="http://schemas.openxmlformats.org/officeDocument/2006/relationships/image" Target="../media/image8.jpeg"/></Relationships>
</file>

<file path=xl/drawings/_rels/drawing5.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4.xml"/><Relationship Id="rId7" Type="http://schemas.microsoft.com/office/2007/relationships/diagramDrawing" Target="../diagrams/drawing4.xml"/><Relationship Id="rId2" Type="http://schemas.openxmlformats.org/officeDocument/2006/relationships/image" Target="../media/image1.wmf"/><Relationship Id="rId1" Type="http://schemas.openxmlformats.org/officeDocument/2006/relationships/chart" Target="../charts/chart5.xml"/><Relationship Id="rId6" Type="http://schemas.openxmlformats.org/officeDocument/2006/relationships/diagramColors" Target="../diagrams/colors4.xml"/><Relationship Id="rId5" Type="http://schemas.openxmlformats.org/officeDocument/2006/relationships/diagramQuickStyle" Target="../diagrams/quickStyle4.xml"/><Relationship Id="rId4" Type="http://schemas.openxmlformats.org/officeDocument/2006/relationships/diagramLayout" Target="../diagrams/layout4.xml"/><Relationship Id="rId9" Type="http://schemas.openxmlformats.org/officeDocument/2006/relationships/image" Target="../media/image8.jpeg"/></Relationships>
</file>

<file path=xl/drawings/_rels/drawing6.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5.xml"/><Relationship Id="rId7" Type="http://schemas.microsoft.com/office/2007/relationships/diagramDrawing" Target="../diagrams/drawing5.xml"/><Relationship Id="rId2" Type="http://schemas.openxmlformats.org/officeDocument/2006/relationships/image" Target="../media/image1.wmf"/><Relationship Id="rId1" Type="http://schemas.openxmlformats.org/officeDocument/2006/relationships/chart" Target="../charts/chart6.xml"/><Relationship Id="rId6" Type="http://schemas.openxmlformats.org/officeDocument/2006/relationships/diagramColors" Target="../diagrams/colors5.xml"/><Relationship Id="rId5" Type="http://schemas.openxmlformats.org/officeDocument/2006/relationships/diagramQuickStyle" Target="../diagrams/quickStyle5.xml"/><Relationship Id="rId4" Type="http://schemas.openxmlformats.org/officeDocument/2006/relationships/diagramLayout" Target="../diagrams/layout5.xml"/><Relationship Id="rId9" Type="http://schemas.openxmlformats.org/officeDocument/2006/relationships/image" Target="../media/image8.jpeg"/></Relationships>
</file>

<file path=xl/drawings/_rels/drawing7.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6.xml"/><Relationship Id="rId7" Type="http://schemas.microsoft.com/office/2007/relationships/diagramDrawing" Target="../diagrams/drawing6.xml"/><Relationship Id="rId2" Type="http://schemas.openxmlformats.org/officeDocument/2006/relationships/image" Target="../media/image1.wmf"/><Relationship Id="rId1" Type="http://schemas.openxmlformats.org/officeDocument/2006/relationships/chart" Target="../charts/chart7.xml"/><Relationship Id="rId6" Type="http://schemas.openxmlformats.org/officeDocument/2006/relationships/diagramColors" Target="../diagrams/colors6.xml"/><Relationship Id="rId5" Type="http://schemas.openxmlformats.org/officeDocument/2006/relationships/diagramQuickStyle" Target="../diagrams/quickStyle6.xml"/><Relationship Id="rId4" Type="http://schemas.openxmlformats.org/officeDocument/2006/relationships/diagramLayout" Target="../diagrams/layout6.xml"/><Relationship Id="rId9" Type="http://schemas.openxmlformats.org/officeDocument/2006/relationships/image" Target="../media/image8.jpeg"/></Relationships>
</file>

<file path=xl/drawings/_rels/drawing8.xml.rels><?xml version="1.0" encoding="UTF-8" standalone="yes"?>
<Relationships xmlns="http://schemas.openxmlformats.org/package/2006/relationships"><Relationship Id="rId8" Type="http://schemas.openxmlformats.org/officeDocument/2006/relationships/diagramColors" Target="../diagrams/colors7.xml"/><Relationship Id="rId3" Type="http://schemas.openxmlformats.org/officeDocument/2006/relationships/image" Target="../media/image6.jpeg"/><Relationship Id="rId7" Type="http://schemas.openxmlformats.org/officeDocument/2006/relationships/diagramQuickStyle" Target="../diagrams/quickStyle7.xml"/><Relationship Id="rId2" Type="http://schemas.openxmlformats.org/officeDocument/2006/relationships/image" Target="../media/image1.wmf"/><Relationship Id="rId1" Type="http://schemas.openxmlformats.org/officeDocument/2006/relationships/chart" Target="../charts/chart8.xml"/><Relationship Id="rId6" Type="http://schemas.openxmlformats.org/officeDocument/2006/relationships/diagramLayout" Target="../diagrams/layout7.xml"/><Relationship Id="rId5" Type="http://schemas.openxmlformats.org/officeDocument/2006/relationships/diagramData" Target="../diagrams/data7.xml"/><Relationship Id="rId4" Type="http://schemas.openxmlformats.org/officeDocument/2006/relationships/image" Target="../media/image8.jpeg"/><Relationship Id="rId9" Type="http://schemas.microsoft.com/office/2007/relationships/diagramDrawing" Target="../diagrams/drawing7.xml"/></Relationships>
</file>

<file path=xl/drawings/_rels/drawing9.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diagramData" Target="../diagrams/data8.xml"/><Relationship Id="rId7" Type="http://schemas.microsoft.com/office/2007/relationships/diagramDrawing" Target="../diagrams/drawing8.xml"/><Relationship Id="rId2" Type="http://schemas.openxmlformats.org/officeDocument/2006/relationships/image" Target="../media/image1.wmf"/><Relationship Id="rId1" Type="http://schemas.openxmlformats.org/officeDocument/2006/relationships/chart" Target="../charts/chart9.xml"/><Relationship Id="rId6" Type="http://schemas.openxmlformats.org/officeDocument/2006/relationships/diagramColors" Target="../diagrams/colors8.xml"/><Relationship Id="rId5" Type="http://schemas.openxmlformats.org/officeDocument/2006/relationships/diagramQuickStyle" Target="../diagrams/quickStyle8.xml"/><Relationship Id="rId4" Type="http://schemas.openxmlformats.org/officeDocument/2006/relationships/diagramLayout" Target="../diagrams/layout8.xml"/><Relationship Id="rId9"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390525</xdr:colOff>
      <xdr:row>2</xdr:row>
      <xdr:rowOff>66675</xdr:rowOff>
    </xdr:to>
    <xdr:pic>
      <xdr:nvPicPr>
        <xdr:cNvPr id="12301" name="Picture 12" descr="Logos CONALEP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1638300</xdr:colOff>
      <xdr:row>0</xdr:row>
      <xdr:rowOff>66675</xdr:rowOff>
    </xdr:from>
    <xdr:to>
      <xdr:col>6</xdr:col>
      <xdr:colOff>676275</xdr:colOff>
      <xdr:row>4</xdr:row>
      <xdr:rowOff>19050</xdr:rowOff>
    </xdr:to>
    <xdr:grpSp>
      <xdr:nvGrpSpPr>
        <xdr:cNvPr id="12302" name="Group 24"/>
        <xdr:cNvGrpSpPr>
          <a:grpSpLocks/>
        </xdr:cNvGrpSpPr>
      </xdr:nvGrpSpPr>
      <xdr:grpSpPr bwMode="auto">
        <a:xfrm>
          <a:off x="5558858" y="66675"/>
          <a:ext cx="1274649" cy="700768"/>
          <a:chOff x="7849" y="1073"/>
          <a:chExt cx="3133" cy="1897"/>
        </a:xfrm>
      </xdr:grpSpPr>
      <xdr:pic>
        <xdr:nvPicPr>
          <xdr:cNvPr id="12303" name="Picture 25" descr="hoja membretada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04" name="Picture 26" descr="hoja membretada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16</xdr:row>
      <xdr:rowOff>114300</xdr:rowOff>
    </xdr:from>
    <xdr:to>
      <xdr:col>3</xdr:col>
      <xdr:colOff>438150</xdr:colOff>
      <xdr:row>31</xdr:row>
      <xdr:rowOff>819150</xdr:rowOff>
    </xdr:to>
    <xdr:graphicFrame macro="">
      <xdr:nvGraphicFramePr>
        <xdr:cNvPr id="10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190500</xdr:rowOff>
    </xdr:from>
    <xdr:to>
      <xdr:col>9</xdr:col>
      <xdr:colOff>0</xdr:colOff>
      <xdr:row>5</xdr:row>
      <xdr:rowOff>190500</xdr:rowOff>
    </xdr:to>
    <xdr:sp macro="" textlink="">
      <xdr:nvSpPr>
        <xdr:cNvPr id="10267" name="Line 10"/>
        <xdr:cNvSpPr>
          <a:spLocks noChangeShapeType="1"/>
        </xdr:cNvSpPr>
      </xdr:nvSpPr>
      <xdr:spPr bwMode="auto">
        <a:xfrm>
          <a:off x="0" y="1457325"/>
          <a:ext cx="656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180975</xdr:rowOff>
    </xdr:from>
    <xdr:to>
      <xdr:col>3</xdr:col>
      <xdr:colOff>266700</xdr:colOff>
      <xdr:row>4</xdr:row>
      <xdr:rowOff>161925</xdr:rowOff>
    </xdr:to>
    <xdr:pic>
      <xdr:nvPicPr>
        <xdr:cNvPr id="10268" name="Picture 12"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1437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32</xdr:row>
      <xdr:rowOff>19051</xdr:rowOff>
    </xdr:from>
    <xdr:to>
      <xdr:col>8</xdr:col>
      <xdr:colOff>514350</xdr:colOff>
      <xdr:row>36</xdr:row>
      <xdr:rowOff>381000</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419100</xdr:colOff>
      <xdr:row>0</xdr:row>
      <xdr:rowOff>228600</xdr:rowOff>
    </xdr:from>
    <xdr:to>
      <xdr:col>8</xdr:col>
      <xdr:colOff>561975</xdr:colOff>
      <xdr:row>4</xdr:row>
      <xdr:rowOff>114300</xdr:rowOff>
    </xdr:to>
    <xdr:grpSp>
      <xdr:nvGrpSpPr>
        <xdr:cNvPr id="10270" name="Group 24"/>
        <xdr:cNvGrpSpPr>
          <a:grpSpLocks/>
        </xdr:cNvGrpSpPr>
      </xdr:nvGrpSpPr>
      <xdr:grpSpPr bwMode="auto">
        <a:xfrm>
          <a:off x="4848225" y="228600"/>
          <a:ext cx="1657350" cy="952500"/>
          <a:chOff x="7849" y="1073"/>
          <a:chExt cx="3133" cy="1897"/>
        </a:xfrm>
      </xdr:grpSpPr>
      <xdr:pic>
        <xdr:nvPicPr>
          <xdr:cNvPr id="10272"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273"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476251</xdr:colOff>
      <xdr:row>15</xdr:row>
      <xdr:rowOff>66675</xdr:rowOff>
    </xdr:from>
    <xdr:to>
      <xdr:col>9</xdr:col>
      <xdr:colOff>47625</xdr:colOff>
      <xdr:row>32</xdr:row>
      <xdr:rowOff>85725</xdr:rowOff>
    </xdr:to>
    <xdr:sp macro="" textlink="">
      <xdr:nvSpPr>
        <xdr:cNvPr id="11" name="Text Box 16"/>
        <xdr:cNvSpPr txBox="1">
          <a:spLocks noChangeArrowheads="1"/>
        </xdr:cNvSpPr>
      </xdr:nvSpPr>
      <xdr:spPr bwMode="auto">
        <a:xfrm>
          <a:off x="3552826" y="3676650"/>
          <a:ext cx="3057524" cy="5362575"/>
        </a:xfrm>
        <a:prstGeom prst="rect">
          <a:avLst/>
        </a:prstGeom>
        <a:solidFill>
          <a:srgbClr val="FFFFFF"/>
        </a:solidFill>
        <a:ln w="9525">
          <a:noFill/>
          <a:miter lim="800000"/>
          <a:headEnd/>
          <a:tailEnd/>
        </a:ln>
      </xdr:spPr>
      <xdr:txBody>
        <a:bodyPr vertOverflow="clip" wrap="square" lIns="27432" tIns="22860" rIns="27432" bIns="22860" anchor="t" upright="1"/>
        <a:lstStyle/>
        <a:p>
          <a:pPr marL="0" indent="0" algn="just" rtl="0"/>
          <a:r>
            <a:rPr lang="es-MX" sz="1000" b="0" i="0">
              <a:latin typeface="Arial" pitchFamily="34" charset="0"/>
              <a:ea typeface="+mn-ea"/>
              <a:cs typeface="Arial" pitchFamily="34" charset="0"/>
            </a:rPr>
            <a:t>El Presupuesto Ejercido de Partidas Sujetas a Restricción, durante el tercer trimestre del 2011, se situó en $812,630 miles de pesos, lo que ubica al Índice de Evolución del Presupuesto Ejercido de Partidas Sujetas a Restricción en un nivel de cumplimiento del 90.2%, reflejándose un incremento de 12. 5 puntos porcentuales respecto al ejercicio 2010, este resultado como</a:t>
          </a:r>
          <a:r>
            <a:rPr lang="es-MX" sz="1000" b="0" i="0" baseline="0">
              <a:latin typeface="Arial" pitchFamily="34" charset="0"/>
              <a:ea typeface="+mn-ea"/>
              <a:cs typeface="Arial" pitchFamily="34" charset="0"/>
            </a:rPr>
            <a:t> consecuencia</a:t>
          </a:r>
          <a:r>
            <a:rPr lang="es-MX" sz="1000" b="0" i="0">
              <a:latin typeface="Arial" pitchFamily="34" charset="0"/>
              <a:ea typeface="+mn-ea"/>
              <a:cs typeface="Arial" pitchFamily="34" charset="0"/>
            </a:rPr>
            <a:t> de la eficiencia del presupuesto en total apego a las medidas de austeridad y disciplina del gasto de la Administración Pública Federal. La diferencia del 9.8%, obedece básicamente a recursos comprometidos para su pago en el cuarto trimestre, de acuerdo a lo siguiente:</a:t>
          </a:r>
        </a:p>
        <a:p>
          <a:pPr marL="0" indent="0" algn="just" rtl="0"/>
          <a:endParaRPr lang="es-MX" sz="1000" b="0" i="0">
            <a:latin typeface="Arial" pitchFamily="34" charset="0"/>
            <a:ea typeface="+mn-ea"/>
            <a:cs typeface="Arial" pitchFamily="34" charset="0"/>
          </a:endParaRPr>
        </a:p>
        <a:p>
          <a:pPr marL="0" indent="0" algn="just" rtl="0"/>
          <a:r>
            <a:rPr lang="es-MX" sz="1000" b="0" i="0">
              <a:latin typeface="Arial" pitchFamily="34" charset="0"/>
              <a:ea typeface="+mn-ea"/>
              <a:cs typeface="Arial" pitchFamily="34" charset="0"/>
            </a:rPr>
            <a:t>- En el capítulo 1000 existe una variación por $6,710 miles de pesos, correspondientes a recursos fiscales </a:t>
          </a:r>
        </a:p>
        <a:p>
          <a:pPr marL="0" indent="0" algn="just" rtl="0"/>
          <a:endParaRPr lang="es-MX" sz="1000" b="0" i="0">
            <a:latin typeface="Arial" pitchFamily="34" charset="0"/>
            <a:ea typeface="+mn-ea"/>
            <a:cs typeface="Arial" pitchFamily="34" charset="0"/>
          </a:endParaRPr>
        </a:p>
        <a:p>
          <a:pPr marL="0" indent="0" algn="just" rtl="0"/>
          <a:r>
            <a:rPr lang="es-MX" sz="1000" b="0" i="0">
              <a:latin typeface="Arial" pitchFamily="34" charset="0"/>
              <a:ea typeface="+mn-ea"/>
              <a:cs typeface="Arial" pitchFamily="34" charset="0"/>
            </a:rPr>
            <a:t>- Para los capítulos 2000 y 3000, existe una variación por $28,384 miles de pesos de recursos fiscales y $46,578 miles de pesos de ingresos propios de los cuales $18,543 corresponden a recursos no captados, y la diferencia se encuentra comprometida para su pago.</a:t>
          </a:r>
        </a:p>
        <a:p>
          <a:pPr marL="0" indent="0" algn="just" rtl="0"/>
          <a:endParaRPr lang="es-MX" sz="1000" b="0" i="0">
            <a:latin typeface="Arial" pitchFamily="34" charset="0"/>
            <a:ea typeface="+mn-ea"/>
            <a:cs typeface="Arial" pitchFamily="34" charset="0"/>
          </a:endParaRPr>
        </a:p>
        <a:p>
          <a:pPr marL="0" indent="0" algn="just" rtl="0"/>
          <a:r>
            <a:rPr lang="es-MX" sz="1000" b="0" i="0">
              <a:latin typeface="Arial" pitchFamily="34" charset="0"/>
              <a:ea typeface="+mn-ea"/>
              <a:cs typeface="Arial" pitchFamily="34" charset="0"/>
            </a:rPr>
            <a:t>- Para el capítulo 5000, la variación asciende a $5,496 miles de pesos.</a:t>
          </a:r>
        </a:p>
        <a:p>
          <a:pPr marL="0" indent="0" algn="just" rtl="0"/>
          <a:endParaRPr lang="es-MX" sz="1000" b="0" i="0">
            <a:latin typeface="Arial" pitchFamily="34" charset="0"/>
            <a:ea typeface="+mn-ea"/>
            <a:cs typeface="Arial" pitchFamily="34" charset="0"/>
          </a:endParaRPr>
        </a:p>
        <a:p>
          <a:pPr marL="0" indent="0" algn="just" rtl="0"/>
          <a:r>
            <a:rPr lang="es-MX" sz="1000" b="0" i="0">
              <a:latin typeface="Arial" pitchFamily="34" charset="0"/>
              <a:ea typeface="+mn-ea"/>
              <a:cs typeface="Arial" pitchFamily="34" charset="0"/>
            </a:rPr>
            <a:t>- Para el capítulo 6000, existe una variación por $770 miles de pesos.</a:t>
          </a:r>
        </a:p>
        <a:p>
          <a:pPr marL="0" indent="0" algn="just" rtl="0"/>
          <a:endParaRPr lang="es-MX" sz="900" b="0" i="0">
            <a:latin typeface="Arial" pitchFamily="34" charset="0"/>
            <a:ea typeface="+mn-ea"/>
            <a:cs typeface="Arial" pitchFamily="34" charset="0"/>
          </a:endParaRPr>
        </a:p>
        <a:p>
          <a:pPr marL="0" indent="0" algn="just" rtl="0"/>
          <a:endParaRPr lang="es-MX" sz="900" b="0" i="0">
            <a:latin typeface="Arial" pitchFamily="34" charset="0"/>
            <a:ea typeface="+mn-ea"/>
            <a:cs typeface="Arial" pitchFamily="34" charset="0"/>
          </a:endParaRPr>
        </a:p>
        <a:p>
          <a:pPr marL="0" indent="0" algn="just" rtl="0"/>
          <a:r>
            <a:rPr lang="es-MX" sz="800" b="0" i="0">
              <a:latin typeface="Arial" pitchFamily="34" charset="0"/>
              <a:ea typeface="+mn-ea"/>
              <a:cs typeface="Arial" pitchFamily="34" charset="0"/>
            </a:rPr>
            <a:t>Nota: Debido a que a partir del ejercicio 2009, todas las partidas ejercidas se consideran sujetas al cumplimiento de las medidas de Austeridad y Disciplina del Gasto, este indicador reporta las mismas cifras que el indicador "Evolución del Presupuesto Reprogramado total"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38100</xdr:rowOff>
    </xdr:from>
    <xdr:to>
      <xdr:col>12</xdr:col>
      <xdr:colOff>19050</xdr:colOff>
      <xdr:row>32</xdr:row>
      <xdr:rowOff>114300</xdr:rowOff>
    </xdr:to>
    <xdr:graphicFrame macro="">
      <xdr:nvGraphicFramePr>
        <xdr:cNvPr id="112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38</xdr:row>
      <xdr:rowOff>228600</xdr:rowOff>
    </xdr:from>
    <xdr:to>
      <xdr:col>13</xdr:col>
      <xdr:colOff>28575</xdr:colOff>
      <xdr:row>38</xdr:row>
      <xdr:rowOff>447675</xdr:rowOff>
    </xdr:to>
    <xdr:sp macro="" textlink="">
      <xdr:nvSpPr>
        <xdr:cNvPr id="3" name="Text Box 3"/>
        <xdr:cNvSpPr txBox="1">
          <a:spLocks noChangeArrowheads="1"/>
        </xdr:cNvSpPr>
      </xdr:nvSpPr>
      <xdr:spPr bwMode="auto">
        <a:xfrm>
          <a:off x="400050" y="8467725"/>
          <a:ext cx="4191000" cy="2190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800" b="1" i="0" u="none" strike="noStrike" baseline="0">
              <a:solidFill>
                <a:srgbClr val="000000"/>
              </a:solidFill>
              <a:latin typeface="Arial"/>
              <a:cs typeface="Arial"/>
            </a:rPr>
            <a:t>DEFINICIÓN</a:t>
          </a:r>
        </a:p>
      </xdr:txBody>
    </xdr:sp>
    <xdr:clientData/>
  </xdr:twoCellAnchor>
  <xdr:twoCellAnchor>
    <xdr:from>
      <xdr:col>0</xdr:col>
      <xdr:colOff>19050</xdr:colOff>
      <xdr:row>32</xdr:row>
      <xdr:rowOff>209550</xdr:rowOff>
    </xdr:from>
    <xdr:to>
      <xdr:col>12</xdr:col>
      <xdr:colOff>19050</xdr:colOff>
      <xdr:row>38</xdr:row>
      <xdr:rowOff>447675</xdr:rowOff>
    </xdr:to>
    <xdr:graphicFrame macro="">
      <xdr:nvGraphicFramePr>
        <xdr:cNvPr id="112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9</xdr:col>
      <xdr:colOff>19050</xdr:colOff>
      <xdr:row>3</xdr:row>
      <xdr:rowOff>28575</xdr:rowOff>
    </xdr:to>
    <xdr:pic>
      <xdr:nvPicPr>
        <xdr:cNvPr id="11295" name="Picture 14" descr="Logos CONALEP COLO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152400</xdr:colOff>
      <xdr:row>0</xdr:row>
      <xdr:rowOff>95250</xdr:rowOff>
    </xdr:from>
    <xdr:to>
      <xdr:col>22</xdr:col>
      <xdr:colOff>228600</xdr:colOff>
      <xdr:row>6</xdr:row>
      <xdr:rowOff>0</xdr:rowOff>
    </xdr:to>
    <xdr:grpSp>
      <xdr:nvGrpSpPr>
        <xdr:cNvPr id="11296" name="Group 24"/>
        <xdr:cNvGrpSpPr>
          <a:grpSpLocks/>
        </xdr:cNvGrpSpPr>
      </xdr:nvGrpSpPr>
      <xdr:grpSpPr bwMode="auto">
        <a:xfrm>
          <a:off x="6197859" y="95250"/>
          <a:ext cx="1514670" cy="847531"/>
          <a:chOff x="7849" y="1073"/>
          <a:chExt cx="3133" cy="1897"/>
        </a:xfrm>
      </xdr:grpSpPr>
      <xdr:pic>
        <xdr:nvPicPr>
          <xdr:cNvPr id="11299" name="Picture 25" descr="hoja membretada0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00" name="Picture 26" descr="hoja membretada0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29158</xdr:colOff>
      <xdr:row>38</xdr:row>
      <xdr:rowOff>929307</xdr:rowOff>
    </xdr:from>
    <xdr:to>
      <xdr:col>22</xdr:col>
      <xdr:colOff>252704</xdr:colOff>
      <xdr:row>40</xdr:row>
      <xdr:rowOff>114601</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13</xdr:col>
      <xdr:colOff>34018</xdr:colOff>
      <xdr:row>21</xdr:row>
      <xdr:rowOff>126154</xdr:rowOff>
    </xdr:from>
    <xdr:to>
      <xdr:col>22</xdr:col>
      <xdr:colOff>129268</xdr:colOff>
      <xdr:row>38</xdr:row>
      <xdr:rowOff>573439</xdr:rowOff>
    </xdr:to>
    <xdr:sp macro="" textlink="">
      <xdr:nvSpPr>
        <xdr:cNvPr id="10" name="Text Box 6"/>
        <xdr:cNvSpPr txBox="1">
          <a:spLocks noChangeArrowheads="1"/>
        </xdr:cNvSpPr>
      </xdr:nvSpPr>
      <xdr:spPr bwMode="auto">
        <a:xfrm>
          <a:off x="4596493" y="3583729"/>
          <a:ext cx="3009900" cy="5228835"/>
        </a:xfrm>
        <a:prstGeom prst="rect">
          <a:avLst/>
        </a:prstGeom>
        <a:noFill/>
        <a:ln w="9525">
          <a:noFill/>
          <a:miter lim="800000"/>
          <a:headEnd/>
          <a:tailEnd/>
        </a:ln>
      </xdr:spPr>
      <xdr:txBody>
        <a:bodyPr vertOverflow="clip" wrap="square" lIns="27432" tIns="22860" rIns="27432" bIns="0" anchor="t" upright="1"/>
        <a:lstStyle/>
        <a:p>
          <a:pPr algn="just"/>
          <a:r>
            <a:rPr lang="es-ES" sz="1000" i="0">
              <a:latin typeface="Arial" pitchFamily="34" charset="0"/>
              <a:ea typeface="+mn-ea"/>
              <a:cs typeface="Arial" pitchFamily="34" charset="0"/>
            </a:rPr>
            <a:t>Durante el tercer trimestre del ejercicio 2011 a nivel nacional se beneficiaron </a:t>
          </a:r>
          <a:r>
            <a:rPr lang="es-ES" sz="1000" b="0" i="0">
              <a:latin typeface="Arial" pitchFamily="34" charset="0"/>
              <a:ea typeface="+mn-ea"/>
              <a:cs typeface="Arial" pitchFamily="34" charset="0"/>
            </a:rPr>
            <a:t>a 77,299 personas con cursos de capacitación</a:t>
          </a:r>
          <a:r>
            <a:rPr lang="es-ES" sz="1000" i="0">
              <a:latin typeface="Arial" pitchFamily="34" charset="0"/>
              <a:ea typeface="+mn-ea"/>
              <a:cs typeface="Arial" pitchFamily="34" charset="0"/>
            </a:rPr>
            <a:t>, lo que representa un incremento</a:t>
          </a:r>
          <a:r>
            <a:rPr lang="es-ES" sz="1000" i="0" baseline="0">
              <a:latin typeface="Arial" pitchFamily="34" charset="0"/>
              <a:ea typeface="+mn-ea"/>
              <a:cs typeface="Arial" pitchFamily="34" charset="0"/>
            </a:rPr>
            <a:t> del 41% </a:t>
          </a:r>
          <a:r>
            <a:rPr lang="es-ES" sz="1000" i="0">
              <a:latin typeface="Arial" pitchFamily="34" charset="0"/>
              <a:ea typeface="+mn-ea"/>
              <a:cs typeface="Arial" pitchFamily="34" charset="0"/>
            </a:rPr>
            <a:t>respecto del mismo periodo del año anterior. </a:t>
          </a:r>
        </a:p>
        <a:p>
          <a:pPr algn="just"/>
          <a:endParaRPr lang="es-ES" sz="1000" i="0">
            <a:effectLst/>
            <a:latin typeface="Arial" pitchFamily="34" charset="0"/>
            <a:ea typeface="+mn-ea"/>
            <a:cs typeface="Arial" pitchFamily="34" charset="0"/>
          </a:endParaRPr>
        </a:p>
        <a:p>
          <a:pPr algn="just"/>
          <a:r>
            <a:rPr lang="es-ES_tradnl" sz="1000" i="0">
              <a:effectLst/>
              <a:latin typeface="Arial" pitchFamily="34" charset="0"/>
              <a:ea typeface="+mn-ea"/>
              <a:cs typeface="Arial" pitchFamily="34" charset="0"/>
            </a:rPr>
            <a:t>Para los meses de enero a septiembre, se muestra un avance del 73% respecto de la meta anual (198,229 personas</a:t>
          </a:r>
          <a:r>
            <a:rPr lang="es-ES_tradnl" sz="1000" i="0" baseline="0">
              <a:effectLst/>
              <a:latin typeface="Arial" pitchFamily="34" charset="0"/>
              <a:ea typeface="+mn-ea"/>
              <a:cs typeface="Arial" pitchFamily="34" charset="0"/>
            </a:rPr>
            <a:t> </a:t>
          </a:r>
          <a:r>
            <a:rPr lang="es-ES_tradnl" sz="1000" i="0">
              <a:effectLst/>
              <a:latin typeface="Arial" pitchFamily="34" charset="0"/>
              <a:ea typeface="+mn-ea"/>
              <a:cs typeface="Arial" pitchFamily="34" charset="0"/>
            </a:rPr>
            <a:t>capacitadas), con 145,397 personas capacitadas,</a:t>
          </a:r>
          <a:r>
            <a:rPr lang="es-ES_tradnl" sz="1000" i="0" baseline="0">
              <a:effectLst/>
              <a:latin typeface="Arial" pitchFamily="34" charset="0"/>
              <a:ea typeface="+mn-ea"/>
              <a:cs typeface="Arial" pitchFamily="34" charset="0"/>
            </a:rPr>
            <a:t> cifra superior en 12.7% comparada con el mismo periodo del ciclo 2010, lo que representó capacitar a 16,342 personas más.</a:t>
          </a:r>
          <a:endParaRPr lang="es-ES_tradnl" sz="1000" i="0">
            <a:effectLst/>
            <a:latin typeface="Arial" pitchFamily="34" charset="0"/>
            <a:ea typeface="+mn-ea"/>
            <a:cs typeface="Arial" pitchFamily="34" charset="0"/>
          </a:endParaRPr>
        </a:p>
        <a:p>
          <a:pPr algn="just"/>
          <a:endParaRPr lang="es-ES_tradnl" sz="1000" i="0">
            <a:effectLst/>
            <a:latin typeface="Arial" pitchFamily="34" charset="0"/>
            <a:ea typeface="+mn-ea"/>
            <a:cs typeface="Arial" pitchFamily="34" charset="0"/>
          </a:endParaRPr>
        </a:p>
        <a:p>
          <a:pPr algn="just"/>
          <a:r>
            <a:rPr lang="es-ES" sz="1000" i="0" baseline="0">
              <a:latin typeface="Arial" pitchFamily="34" charset="0"/>
              <a:ea typeface="+mn-ea"/>
              <a:cs typeface="Arial" pitchFamily="34" charset="0"/>
            </a:rPr>
            <a:t>En el periodo de enero a septiembre se han impartido un total de </a:t>
          </a:r>
          <a:r>
            <a:rPr lang="es-ES" sz="1000" i="0">
              <a:latin typeface="Arial" pitchFamily="34" charset="0"/>
              <a:ea typeface="+mn-ea"/>
              <a:cs typeface="Arial" pitchFamily="34" charset="0"/>
            </a:rPr>
            <a:t>11,519 cursos de capacitación, con los que se logró captar un monto superior a los </a:t>
          </a:r>
          <a:r>
            <a:rPr lang="es-ES" sz="1000" i="0">
              <a:solidFill>
                <a:sysClr val="windowText" lastClr="000000"/>
              </a:solidFill>
              <a:latin typeface="Arial" pitchFamily="34" charset="0"/>
              <a:ea typeface="+mn-ea"/>
              <a:cs typeface="Arial" pitchFamily="34" charset="0"/>
            </a:rPr>
            <a:t>75 millones </a:t>
          </a:r>
          <a:r>
            <a:rPr lang="es-ES" sz="1000" i="0">
              <a:latin typeface="Arial" pitchFamily="34" charset="0"/>
              <a:ea typeface="+mn-ea"/>
              <a:cs typeface="Arial" pitchFamily="34" charset="0"/>
            </a:rPr>
            <a:t>de pesos por concepto de ingresos propios.  En</a:t>
          </a:r>
          <a:r>
            <a:rPr lang="es-ES" sz="1000" i="0" baseline="0">
              <a:latin typeface="Arial" pitchFamily="34" charset="0"/>
              <a:ea typeface="+mn-ea"/>
              <a:cs typeface="Arial" pitchFamily="34" charset="0"/>
            </a:rPr>
            <a:t> el </a:t>
          </a:r>
          <a:r>
            <a:rPr lang="es-ES_tradnl" sz="1000">
              <a:effectLst/>
              <a:latin typeface="Arial" pitchFamily="34" charset="0"/>
              <a:ea typeface="+mn-ea"/>
              <a:cs typeface="Arial" pitchFamily="34" charset="0"/>
            </a:rPr>
            <a:t>tercer trimestre se captaron más de </a:t>
          </a:r>
          <a:r>
            <a:rPr lang="es-ES_tradnl" sz="1000">
              <a:solidFill>
                <a:sysClr val="windowText" lastClr="000000"/>
              </a:solidFill>
              <a:effectLst/>
              <a:latin typeface="Arial" pitchFamily="34" charset="0"/>
              <a:ea typeface="+mn-ea"/>
              <a:cs typeface="Arial" pitchFamily="34" charset="0"/>
            </a:rPr>
            <a:t>37 millones de pesos</a:t>
          </a:r>
          <a:r>
            <a:rPr lang="es-ES_tradnl" sz="1000">
              <a:effectLst/>
              <a:latin typeface="Arial" pitchFamily="34" charset="0"/>
              <a:ea typeface="+mn-ea"/>
              <a:cs typeface="Arial" pitchFamily="34" charset="0"/>
            </a:rPr>
            <a:t>, monto que comparado con el año 2010 muestra un incremento del 14% en este rubro por la prestación de servicios de capacitación. </a:t>
          </a:r>
          <a:endParaRPr lang="es-ES" sz="1000" i="0">
            <a:latin typeface="Arial" pitchFamily="34" charset="0"/>
            <a:ea typeface="+mn-ea"/>
            <a:cs typeface="Arial" pitchFamily="34" charset="0"/>
          </a:endParaRPr>
        </a:p>
        <a:p>
          <a:pPr algn="just"/>
          <a:endParaRPr lang="es-ES" sz="1000" i="0">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s-MX" sz="1000" i="0">
              <a:solidFill>
                <a:sysClr val="windowText" lastClr="000000"/>
              </a:solidFill>
              <a:latin typeface="Arial" pitchFamily="34" charset="0"/>
              <a:ea typeface="+mn-ea"/>
              <a:cs typeface="Arial" pitchFamily="34" charset="0"/>
            </a:rPr>
            <a:t>Los resultados obtenidos son consecuencia del inicio de acciones de capacitación concertadas por Oficinas Nacionales con usuarios de estos servicios en el ámbito nacional como SEGOB, DICONSA, INFONAVIT, STPS, CONAPRED, Presidencia de la República, Secretaría de la Función Pública, Consejo de la Judicatura Federal y Restaurantes Toks, así como a la concertación de cursos de capacitación estatales y locales por parte de los Colegios Estatales y planteles de su adscripción.</a:t>
          </a:r>
        </a:p>
        <a:p>
          <a:pPr marL="0" marR="0" indent="0" algn="just" defTabSz="914400" eaLnBrk="1" fontAlgn="auto" latinLnBrk="0" hangingPunct="1">
            <a:lnSpc>
              <a:spcPct val="100000"/>
            </a:lnSpc>
            <a:spcBef>
              <a:spcPts val="0"/>
            </a:spcBef>
            <a:spcAft>
              <a:spcPts val="0"/>
            </a:spcAft>
            <a:buClrTx/>
            <a:buSzTx/>
            <a:buFontTx/>
            <a:buNone/>
            <a:tabLst/>
            <a:defRPr/>
          </a:pPr>
          <a:endParaRPr lang="es-MX" sz="1000" i="0">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16</xdr:row>
      <xdr:rowOff>123825</xdr:rowOff>
    </xdr:from>
    <xdr:to>
      <xdr:col>3</xdr:col>
      <xdr:colOff>552450</xdr:colOff>
      <xdr:row>31</xdr:row>
      <xdr:rowOff>76200</xdr:rowOff>
    </xdr:to>
    <xdr:graphicFrame macro="">
      <xdr:nvGraphicFramePr>
        <xdr:cNvPr id="31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16</xdr:row>
      <xdr:rowOff>28575</xdr:rowOff>
    </xdr:from>
    <xdr:to>
      <xdr:col>8</xdr:col>
      <xdr:colOff>542925</xdr:colOff>
      <xdr:row>30</xdr:row>
      <xdr:rowOff>19050</xdr:rowOff>
    </xdr:to>
    <xdr:sp macro="" textlink="">
      <xdr:nvSpPr>
        <xdr:cNvPr id="3102" name="Text Box 9"/>
        <xdr:cNvSpPr txBox="1">
          <a:spLocks noChangeArrowheads="1"/>
        </xdr:cNvSpPr>
      </xdr:nvSpPr>
      <xdr:spPr bwMode="auto">
        <a:xfrm>
          <a:off x="3762375" y="3924300"/>
          <a:ext cx="2600325" cy="3381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190500</xdr:rowOff>
    </xdr:from>
    <xdr:to>
      <xdr:col>9</xdr:col>
      <xdr:colOff>19050</xdr:colOff>
      <xdr:row>5</xdr:row>
      <xdr:rowOff>190500</xdr:rowOff>
    </xdr:to>
    <xdr:sp macro="" textlink="">
      <xdr:nvSpPr>
        <xdr:cNvPr id="3103" name="Line 12"/>
        <xdr:cNvSpPr>
          <a:spLocks noChangeShapeType="1"/>
        </xdr:cNvSpPr>
      </xdr:nvSpPr>
      <xdr:spPr bwMode="auto">
        <a:xfrm>
          <a:off x="0" y="146685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85725</xdr:rowOff>
    </xdr:from>
    <xdr:to>
      <xdr:col>3</xdr:col>
      <xdr:colOff>266700</xdr:colOff>
      <xdr:row>4</xdr:row>
      <xdr:rowOff>57150</xdr:rowOff>
    </xdr:to>
    <xdr:pic>
      <xdr:nvPicPr>
        <xdr:cNvPr id="3104" name="Picture 14"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1912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7974</xdr:colOff>
      <xdr:row>32</xdr:row>
      <xdr:rowOff>196482</xdr:rowOff>
    </xdr:from>
    <xdr:to>
      <xdr:col>8</xdr:col>
      <xdr:colOff>620233</xdr:colOff>
      <xdr:row>35</xdr:row>
      <xdr:rowOff>532</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390525</xdr:colOff>
      <xdr:row>0</xdr:row>
      <xdr:rowOff>228600</xdr:rowOff>
    </xdr:from>
    <xdr:to>
      <xdr:col>8</xdr:col>
      <xdr:colOff>523875</xdr:colOff>
      <xdr:row>4</xdr:row>
      <xdr:rowOff>104775</xdr:rowOff>
    </xdr:to>
    <xdr:grpSp>
      <xdr:nvGrpSpPr>
        <xdr:cNvPr id="3106" name="Group 24"/>
        <xdr:cNvGrpSpPr>
          <a:grpSpLocks/>
        </xdr:cNvGrpSpPr>
      </xdr:nvGrpSpPr>
      <xdr:grpSpPr bwMode="auto">
        <a:xfrm>
          <a:off x="4820758" y="228600"/>
          <a:ext cx="1517797" cy="950506"/>
          <a:chOff x="7849" y="1073"/>
          <a:chExt cx="3133" cy="1897"/>
        </a:xfrm>
      </xdr:grpSpPr>
      <xdr:pic>
        <xdr:nvPicPr>
          <xdr:cNvPr id="3108"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09" name="Picture 26" descr="hoja membretada0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629011</xdr:colOff>
      <xdr:row>15</xdr:row>
      <xdr:rowOff>88725</xdr:rowOff>
    </xdr:from>
    <xdr:to>
      <xdr:col>8</xdr:col>
      <xdr:colOff>612217</xdr:colOff>
      <xdr:row>32</xdr:row>
      <xdr:rowOff>143774</xdr:rowOff>
    </xdr:to>
    <xdr:sp macro="" textlink="">
      <xdr:nvSpPr>
        <xdr:cNvPr id="15" name="Text Box 17"/>
        <xdr:cNvSpPr txBox="1">
          <a:spLocks noChangeArrowheads="1"/>
        </xdr:cNvSpPr>
      </xdr:nvSpPr>
      <xdr:spPr bwMode="auto">
        <a:xfrm>
          <a:off x="3702171" y="3665093"/>
          <a:ext cx="2723890" cy="4637832"/>
        </a:xfrm>
        <a:prstGeom prst="rect">
          <a:avLst/>
        </a:prstGeom>
        <a:solidFill>
          <a:srgbClr val="FFFFFF"/>
        </a:solidFill>
        <a:ln w="9525">
          <a:noFill/>
          <a:miter lim="800000"/>
          <a:headEnd/>
          <a:tailEnd/>
        </a:ln>
      </xdr:spPr>
      <xdr:txBody>
        <a:bodyPr vertOverflow="clip" wrap="square" lIns="27432" tIns="22860" rIns="27432" bIns="22860" anchor="t" upright="1"/>
        <a:lstStyle/>
        <a:p>
          <a:pPr algn="just" rtl="0"/>
          <a:r>
            <a:rPr lang="en-US" sz="1000" b="0" i="0">
              <a:latin typeface="Arial" pitchFamily="34" charset="0"/>
              <a:ea typeface="+mn-ea"/>
              <a:cs typeface="Arial" pitchFamily="34" charset="0"/>
            </a:rPr>
            <a:t>El</a:t>
          </a:r>
          <a:r>
            <a:rPr lang="en-US" sz="1000" b="0" i="0" baseline="0">
              <a:latin typeface="Arial" pitchFamily="34" charset="0"/>
              <a:ea typeface="+mn-ea"/>
              <a:cs typeface="Arial" pitchFamily="34" charset="0"/>
            </a:rPr>
            <a:t> G</a:t>
          </a:r>
          <a:r>
            <a:rPr lang="en-US" sz="1000" b="0" i="0">
              <a:latin typeface="Arial" pitchFamily="34" charset="0"/>
              <a:ea typeface="+mn-ea"/>
              <a:cs typeface="Arial" pitchFamily="34" charset="0"/>
            </a:rPr>
            <a:t>asto</a:t>
          </a:r>
          <a:r>
            <a:rPr lang="en-US" sz="1000" b="0" i="0" baseline="0">
              <a:latin typeface="Arial" pitchFamily="34" charset="0"/>
              <a:ea typeface="+mn-ea"/>
              <a:cs typeface="Arial" pitchFamily="34" charset="0"/>
            </a:rPr>
            <a:t> T</a:t>
          </a:r>
          <a:r>
            <a:rPr lang="en-US" sz="1000" b="0" i="0">
              <a:latin typeface="Arial" pitchFamily="34" charset="0"/>
              <a:ea typeface="+mn-ea"/>
              <a:cs typeface="Arial" pitchFamily="34" charset="0"/>
            </a:rPr>
            <a:t>otal Ejercido correspondiente al ter</a:t>
          </a:r>
          <a:r>
            <a:rPr lang="en-US" sz="1000" b="0" i="0" baseline="0">
              <a:latin typeface="Arial" pitchFamily="34" charset="0"/>
              <a:ea typeface="+mn-ea"/>
              <a:cs typeface="Arial" pitchFamily="34" charset="0"/>
            </a:rPr>
            <a:t>cer </a:t>
          </a:r>
          <a:r>
            <a:rPr lang="en-US" sz="1000" b="0" i="0">
              <a:latin typeface="Arial" pitchFamily="34" charset="0"/>
              <a:ea typeface="+mn-ea"/>
              <a:cs typeface="Arial" pitchFamily="34" charset="0"/>
            </a:rPr>
            <a:t>trimestre del 2011</a:t>
          </a:r>
          <a:r>
            <a:rPr lang="en-US" sz="1000" b="0" i="0" baseline="0">
              <a:latin typeface="Arial" pitchFamily="34" charset="0"/>
              <a:ea typeface="+mn-ea"/>
              <a:cs typeface="Arial" pitchFamily="34" charset="0"/>
            </a:rPr>
            <a:t> fue de</a:t>
          </a:r>
          <a:r>
            <a:rPr lang="en-US" sz="1000" b="0" i="0">
              <a:latin typeface="Arial" pitchFamily="34" charset="0"/>
              <a:ea typeface="+mn-ea"/>
              <a:cs typeface="Arial" pitchFamily="34" charset="0"/>
            </a:rPr>
            <a:t> $812,630 </a:t>
          </a:r>
          <a:r>
            <a:rPr lang="en-US" sz="1000" b="0" i="0" baseline="0">
              <a:latin typeface="Arial" pitchFamily="34" charset="0"/>
              <a:ea typeface="+mn-ea"/>
              <a:cs typeface="Arial" pitchFamily="34" charset="0"/>
            </a:rPr>
            <a:t>miles de pesos</a:t>
          </a:r>
          <a:r>
            <a:rPr lang="en-US" sz="1000" b="0" i="0">
              <a:latin typeface="Arial" pitchFamily="34" charset="0"/>
              <a:ea typeface="+mn-ea"/>
              <a:cs typeface="Arial" pitchFamily="34" charset="0"/>
            </a:rPr>
            <a:t>, de los cuales el 18% corresponde a Gasto en Prestadores de Servicios Profesionales en planteles, mismo que asciende a $146,567 </a:t>
          </a:r>
          <a:r>
            <a:rPr lang="en-US" sz="1000" b="0" i="0" baseline="0">
              <a:latin typeface="Arial" pitchFamily="34" charset="0"/>
              <a:ea typeface="+mn-ea"/>
              <a:cs typeface="Arial" pitchFamily="34" charset="0"/>
            </a:rPr>
            <a:t>miles de pesos.</a:t>
          </a:r>
          <a:r>
            <a:rPr lang="en-US" sz="1000" b="0" i="0">
              <a:latin typeface="Arial" pitchFamily="34" charset="0"/>
              <a:ea typeface="+mn-ea"/>
              <a:cs typeface="Arial" pitchFamily="34" charset="0"/>
            </a:rPr>
            <a:t> </a:t>
          </a:r>
          <a:endParaRPr lang="es-ES" sz="1000">
            <a:latin typeface="Arial" pitchFamily="34" charset="0"/>
            <a:cs typeface="Arial" pitchFamily="34" charset="0"/>
          </a:endParaRPr>
        </a:p>
        <a:p>
          <a:pPr algn="just" rtl="0"/>
          <a:endParaRPr lang="en-US" sz="1000" b="0" i="0">
            <a:latin typeface="Arial" pitchFamily="34" charset="0"/>
            <a:ea typeface="+mn-ea"/>
            <a:cs typeface="Arial" pitchFamily="34" charset="0"/>
          </a:endParaRPr>
        </a:p>
        <a:p>
          <a:pPr algn="just" rtl="0"/>
          <a:r>
            <a:rPr lang="en-US" sz="1000" b="0" i="0">
              <a:latin typeface="Arial" pitchFamily="34" charset="0"/>
              <a:ea typeface="+mn-ea"/>
              <a:cs typeface="Arial" pitchFamily="34" charset="0"/>
            </a:rPr>
            <a:t>El Gasto ejercido en PSP para el periodo en mención se situó en 2.5 puntos porcentuales por debajo </a:t>
          </a:r>
          <a:r>
            <a:rPr lang="en-US" sz="1000" b="0" i="0" baseline="0">
              <a:latin typeface="Arial" pitchFamily="34" charset="0"/>
              <a:ea typeface="+mn-ea"/>
              <a:cs typeface="Arial" pitchFamily="34" charset="0"/>
            </a:rPr>
            <a:t>del año 2010, lo que equivale a $3,692 miles de pesos menos para pago de PSP, esta variación obedece principalmente a que durante el mes de agosto existió una disminución del gasto en los servicios eventuales, ya que durante este periodo se encontraba en proceso la contratación de PSP para el ciclo escolar 2011-2012. En consecuencia el </a:t>
          </a:r>
          <a:r>
            <a:rPr lang="en-US" sz="1000" b="0" i="0">
              <a:latin typeface="Arial" pitchFamily="34" charset="0"/>
              <a:ea typeface="+mn-ea"/>
              <a:cs typeface="Arial" pitchFamily="34" charset="0"/>
            </a:rPr>
            <a:t>indicador de Costo de Prestadores de Servicios Profesionales,</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presenta una variación negativa   </a:t>
          </a:r>
          <a:r>
            <a:rPr lang="en-US" sz="1000" b="0" i="0" baseline="0">
              <a:latin typeface="Arial" pitchFamily="34" charset="0"/>
              <a:ea typeface="+mn-ea"/>
              <a:cs typeface="Arial" pitchFamily="34" charset="0"/>
            </a:rPr>
            <a:t>de -0.7</a:t>
          </a:r>
          <a:r>
            <a:rPr lang="en-US" sz="1000" b="0" i="0">
              <a:latin typeface="Arial" pitchFamily="34" charset="0"/>
              <a:ea typeface="+mn-ea"/>
              <a:cs typeface="Arial" pitchFamily="34" charset="0"/>
            </a:rPr>
            <a:t> puntos porcentuales con relación al mismo período de 2010.</a:t>
          </a:r>
          <a:endParaRPr lang="es-ES" sz="1000">
            <a:latin typeface="Arial" pitchFamily="34" charset="0"/>
            <a:cs typeface="Arial" pitchFamily="34" charset="0"/>
          </a:endParaRPr>
        </a:p>
        <a:p>
          <a:pPr algn="just" rtl="0"/>
          <a:endParaRPr lang="en-US" sz="1000" b="0" i="0">
            <a:latin typeface="Arial" pitchFamily="34" charset="0"/>
            <a:ea typeface="+mn-ea"/>
            <a:cs typeface="Arial" pitchFamily="34" charset="0"/>
          </a:endParaRPr>
        </a:p>
        <a:p>
          <a:pPr algn="just" rtl="0"/>
          <a:r>
            <a:rPr lang="en-US" sz="1000" b="0" i="0">
              <a:effectLst/>
              <a:latin typeface="Arial" pitchFamily="34" charset="0"/>
              <a:ea typeface="+mn-ea"/>
              <a:cs typeface="Arial" pitchFamily="34" charset="0"/>
            </a:rPr>
            <a:t>Los resultados mostrados relativos a Gasto Ejercido en PSP se refieren únicamente a las unidades administrativas de las entidades no federalizadas (Unidad de Operación  Desconcentrada para el D.F. y de la Representación en Oaxaca), el Gasto total Ejercido, incluye además lo correspondiente a Oficinas Nacionales del CONALEP.</a:t>
          </a:r>
          <a:endParaRPr lang="es-MX" sz="1000">
            <a:effectLst/>
            <a:latin typeface="Arial" pitchFamily="34" charset="0"/>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17</xdr:row>
      <xdr:rowOff>200025</xdr:rowOff>
    </xdr:from>
    <xdr:to>
      <xdr:col>3</xdr:col>
      <xdr:colOff>609600</xdr:colOff>
      <xdr:row>33</xdr:row>
      <xdr:rowOff>342900</xdr:rowOff>
    </xdr:to>
    <xdr:graphicFrame macro="">
      <xdr:nvGraphicFramePr>
        <xdr:cNvPr id="41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38100</xdr:rowOff>
    </xdr:from>
    <xdr:to>
      <xdr:col>9</xdr:col>
      <xdr:colOff>47625</xdr:colOff>
      <xdr:row>6</xdr:row>
      <xdr:rowOff>38100</xdr:rowOff>
    </xdr:to>
    <xdr:sp macro="" textlink="">
      <xdr:nvSpPr>
        <xdr:cNvPr id="4123" name="Line 11"/>
        <xdr:cNvSpPr>
          <a:spLocks noChangeShapeType="1"/>
        </xdr:cNvSpPr>
      </xdr:nvSpPr>
      <xdr:spPr bwMode="auto">
        <a:xfrm>
          <a:off x="0" y="1638300"/>
          <a:ext cx="687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180975</xdr:rowOff>
    </xdr:from>
    <xdr:to>
      <xdr:col>3</xdr:col>
      <xdr:colOff>266700</xdr:colOff>
      <xdr:row>4</xdr:row>
      <xdr:rowOff>161925</xdr:rowOff>
    </xdr:to>
    <xdr:pic>
      <xdr:nvPicPr>
        <xdr:cNvPr id="4124"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14375"/>
          <a:ext cx="3400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85724</xdr:colOff>
      <xdr:row>34</xdr:row>
      <xdr:rowOff>247650</xdr:rowOff>
    </xdr:from>
    <xdr:to>
      <xdr:col>9</xdr:col>
      <xdr:colOff>70185</xdr:colOff>
      <xdr:row>37</xdr:row>
      <xdr:rowOff>381000</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533400</xdr:colOff>
      <xdr:row>0</xdr:row>
      <xdr:rowOff>257175</xdr:rowOff>
    </xdr:from>
    <xdr:to>
      <xdr:col>8</xdr:col>
      <xdr:colOff>695325</xdr:colOff>
      <xdr:row>4</xdr:row>
      <xdr:rowOff>257175</xdr:rowOff>
    </xdr:to>
    <xdr:grpSp>
      <xdr:nvGrpSpPr>
        <xdr:cNvPr id="4126" name="Group 24"/>
        <xdr:cNvGrpSpPr>
          <a:grpSpLocks/>
        </xdr:cNvGrpSpPr>
      </xdr:nvGrpSpPr>
      <xdr:grpSpPr bwMode="auto">
        <a:xfrm>
          <a:off x="5114925" y="257175"/>
          <a:ext cx="1695450" cy="1066800"/>
          <a:chOff x="7849" y="1073"/>
          <a:chExt cx="3133" cy="1897"/>
        </a:xfrm>
      </xdr:grpSpPr>
      <xdr:pic>
        <xdr:nvPicPr>
          <xdr:cNvPr id="4128"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29"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685800</xdr:colOff>
      <xdr:row>18</xdr:row>
      <xdr:rowOff>95250</xdr:rowOff>
    </xdr:from>
    <xdr:to>
      <xdr:col>9</xdr:col>
      <xdr:colOff>57149</xdr:colOff>
      <xdr:row>33</xdr:row>
      <xdr:rowOff>190500</xdr:rowOff>
    </xdr:to>
    <xdr:sp macro="" textlink="">
      <xdr:nvSpPr>
        <xdr:cNvPr id="10" name="Text Box 16"/>
        <xdr:cNvSpPr txBox="1">
          <a:spLocks noChangeArrowheads="1"/>
        </xdr:cNvSpPr>
      </xdr:nvSpPr>
      <xdr:spPr bwMode="auto">
        <a:xfrm>
          <a:off x="3838575" y="4410075"/>
          <a:ext cx="3047999" cy="4162425"/>
        </a:xfrm>
        <a:prstGeom prst="rect">
          <a:avLst/>
        </a:prstGeom>
        <a:solidFill>
          <a:srgbClr val="FFFFFF"/>
        </a:solidFill>
        <a:ln w="9525" algn="ctr">
          <a:noFill/>
          <a:miter lim="800000"/>
          <a:headEnd/>
          <a:tailEnd/>
        </a:ln>
        <a:effectLst/>
      </xdr:spPr>
      <xdr:txBody>
        <a:bodyPr vertOverflow="clip" wrap="square" lIns="27432" tIns="22860" rIns="27432" bIns="22860" anchor="t" anchorCtr="0" upright="1"/>
        <a:lstStyle/>
        <a:p>
          <a:pPr marL="0" marR="0" lvl="0" indent="0" algn="just" defTabSz="914400" rtl="0" eaLnBrk="1" fontAlgn="auto" latinLnBrk="0" hangingPunct="1">
            <a:lnSpc>
              <a:spcPts val="10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El promedio del Índice de Evolución del Presupuesto Reprogramado Total, correspondiente al tercer trimestre de los últimos cinco ejercicios fiscales se estableció en 86.9%.</a:t>
          </a:r>
          <a:endParaRPr kumimoji="0" lang="es-E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just" defTabSz="914400" rtl="0" eaLnBrk="1" fontAlgn="auto" latinLnBrk="0" hangingPunct="1">
            <a:lnSpc>
              <a:spcPts val="1000"/>
            </a:lnSpc>
            <a:spcBef>
              <a:spcPts val="0"/>
            </a:spcBef>
            <a:spcAft>
              <a:spcPts val="0"/>
            </a:spcAft>
            <a:buClrTx/>
            <a:buSzTx/>
            <a:buFontTx/>
            <a:buNone/>
            <a:tabLst/>
            <a:defRPr sz="1000"/>
          </a:pPr>
          <a:endParaRPr kumimoji="0" lang="es-ES" sz="1000" b="0" i="0" u="none" strike="noStrike" kern="0" cap="none" spc="0" normalizeH="0" baseline="0" noProof="0">
            <a:ln>
              <a:noFill/>
            </a:ln>
            <a:solidFill>
              <a:srgbClr val="000000"/>
            </a:solidFill>
            <a:effectLst/>
            <a:uLnTx/>
            <a:uFillTx/>
            <a:latin typeface="Arial" pitchFamily="34" charset="0"/>
            <a:cs typeface="Arial" pitchFamily="34" charset="0"/>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ES" sz="1000" b="0" i="0" u="none" strike="noStrike" kern="0" cap="none" spc="0" normalizeH="0" baseline="0" noProof="0">
              <a:ln>
                <a:noFill/>
              </a:ln>
              <a:solidFill>
                <a:srgbClr val="000000"/>
              </a:solidFill>
              <a:effectLst/>
              <a:uLnTx/>
              <a:uFillTx/>
              <a:latin typeface="Arial" pitchFamily="34" charset="0"/>
              <a:cs typeface="Arial" pitchFamily="34" charset="0"/>
            </a:rPr>
            <a:t>Para el presente periodo, se tuvo una eficiencia presupuestal del 90.2%, lo que representa un incremento de 12.5 puntos porcentuales respecto a lo ejercido en 2010. La diferencia del 9.8%, </a:t>
          </a: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obedece básicamente a recursos comprometidos para su pago en el cuarto trimestre, de acuerdo a lo siguiente:</a:t>
          </a:r>
        </a:p>
        <a:p>
          <a:pPr marL="0" marR="0" lvl="0" indent="0" algn="just" defTabSz="914400" eaLnBrk="1" fontAlgn="auto" latinLnBrk="0" hangingPunct="1">
            <a:lnSpc>
              <a:spcPts val="11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En el capítulo 1000 existe una variación por $6,710 miles de pesos, correspondientes a recursos fiscales </a:t>
          </a:r>
        </a:p>
        <a:p>
          <a:pPr marL="0" marR="0" lvl="0" indent="0" algn="just" defTabSz="914400" eaLnBrk="1" fontAlgn="auto" latinLnBrk="0" hangingPunct="1">
            <a:lnSpc>
              <a:spcPts val="11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Para los capítulos 2000 y 3000, existe una variación por $28,384 miles de pesos de recursos fiscales y $46,578 miles de pesos de ingresos propios de los cuales $18,543 corresponden a recursos no captados, y la diferencia se encuentra comprometida para su pago.</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Para el capítulo 5000, la variación asciende a $5,496 miles de pesos.</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Para el capítulo 6000, existe una variación por $770 miles de pesos.</a:t>
          </a:r>
        </a:p>
        <a:p>
          <a:pPr marL="0" marR="0" lvl="0" indent="0" algn="just" defTabSz="914400" eaLnBrk="1" fontAlgn="auto" latinLnBrk="0" hangingPunct="1">
            <a:lnSpc>
              <a:spcPts val="11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endParaRPr kumimoji="0" lang="es-ES" sz="900" b="0" i="0" u="none" strike="noStrike" kern="0" cap="none" spc="0" normalizeH="0" baseline="0" noProof="0">
            <a:ln>
              <a:noFill/>
            </a:ln>
            <a:solidFill>
              <a:srgbClr val="000000"/>
            </a:solidFill>
            <a:effectLst/>
            <a:uLnTx/>
            <a:uFillTx/>
            <a:latin typeface="Arial" pitchFamily="34" charset="0"/>
            <a:cs typeface="Arial" pitchFamily="34" charset="0"/>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114300</xdr:rowOff>
    </xdr:from>
    <xdr:to>
      <xdr:col>3</xdr:col>
      <xdr:colOff>457200</xdr:colOff>
      <xdr:row>34</xdr:row>
      <xdr:rowOff>142875</xdr:rowOff>
    </xdr:to>
    <xdr:graphicFrame macro="">
      <xdr:nvGraphicFramePr>
        <xdr:cNvPr id="51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19050</xdr:rowOff>
    </xdr:from>
    <xdr:to>
      <xdr:col>9</xdr:col>
      <xdr:colOff>19050</xdr:colOff>
      <xdr:row>4</xdr:row>
      <xdr:rowOff>19050</xdr:rowOff>
    </xdr:to>
    <xdr:sp macro="" textlink="">
      <xdr:nvSpPr>
        <xdr:cNvPr id="5147" name="Line 11"/>
        <xdr:cNvSpPr>
          <a:spLocks noChangeShapeType="1"/>
        </xdr:cNvSpPr>
      </xdr:nvSpPr>
      <xdr:spPr bwMode="auto">
        <a:xfrm>
          <a:off x="0" y="1352550"/>
          <a:ext cx="7115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171450</xdr:rowOff>
    </xdr:from>
    <xdr:to>
      <xdr:col>3</xdr:col>
      <xdr:colOff>266700</xdr:colOff>
      <xdr:row>3</xdr:row>
      <xdr:rowOff>19050</xdr:rowOff>
    </xdr:to>
    <xdr:pic>
      <xdr:nvPicPr>
        <xdr:cNvPr id="5148"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571500"/>
          <a:ext cx="3400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35</xdr:row>
      <xdr:rowOff>66676</xdr:rowOff>
    </xdr:from>
    <xdr:to>
      <xdr:col>9</xdr:col>
      <xdr:colOff>52916</xdr:colOff>
      <xdr:row>38</xdr:row>
      <xdr:rowOff>349250</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447675</xdr:colOff>
      <xdr:row>0</xdr:row>
      <xdr:rowOff>142875</xdr:rowOff>
    </xdr:from>
    <xdr:to>
      <xdr:col>8</xdr:col>
      <xdr:colOff>390525</xdr:colOff>
      <xdr:row>3</xdr:row>
      <xdr:rowOff>28575</xdr:rowOff>
    </xdr:to>
    <xdr:grpSp>
      <xdr:nvGrpSpPr>
        <xdr:cNvPr id="5150" name="Group 24"/>
        <xdr:cNvGrpSpPr>
          <a:grpSpLocks/>
        </xdr:cNvGrpSpPr>
      </xdr:nvGrpSpPr>
      <xdr:grpSpPr bwMode="auto">
        <a:xfrm>
          <a:off x="5029200" y="142875"/>
          <a:ext cx="1743075" cy="952500"/>
          <a:chOff x="7849" y="1073"/>
          <a:chExt cx="3133" cy="1897"/>
        </a:xfrm>
      </xdr:grpSpPr>
      <xdr:pic>
        <xdr:nvPicPr>
          <xdr:cNvPr id="5152"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53"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552450</xdr:colOff>
      <xdr:row>15</xdr:row>
      <xdr:rowOff>133350</xdr:rowOff>
    </xdr:from>
    <xdr:to>
      <xdr:col>9</xdr:col>
      <xdr:colOff>32809</xdr:colOff>
      <xdr:row>34</xdr:row>
      <xdr:rowOff>156633</xdr:rowOff>
    </xdr:to>
    <xdr:sp macro="" textlink="">
      <xdr:nvSpPr>
        <xdr:cNvPr id="10" name="Text Box 16"/>
        <xdr:cNvSpPr txBox="1">
          <a:spLocks noChangeArrowheads="1"/>
        </xdr:cNvSpPr>
      </xdr:nvSpPr>
      <xdr:spPr bwMode="auto">
        <a:xfrm>
          <a:off x="3705225" y="4267200"/>
          <a:ext cx="3423709" cy="4366683"/>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r>
            <a:rPr lang="es-ES" sz="1000" b="0" i="0" baseline="0">
              <a:latin typeface="Arial" pitchFamily="34" charset="0"/>
              <a:ea typeface="+mn-ea"/>
              <a:cs typeface="Arial" pitchFamily="34" charset="0"/>
            </a:rPr>
            <a:t>El promedio del Índice de Evolución del Presupuesto Reprogramado del CONALEP proveniente de recursos fiscales, correspondiente al tercer trimestre, se estableció en 91% para los últimos cinco años.</a:t>
          </a:r>
        </a:p>
        <a:p>
          <a:pPr algn="just" rtl="0"/>
          <a:endParaRPr lang="es-ES" sz="1000" b="0" i="0" baseline="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a:pPr>
          <a:r>
            <a:rPr lang="es-ES" sz="1000" b="0" i="0">
              <a:effectLst/>
              <a:latin typeface="Arial" pitchFamily="34" charset="0"/>
              <a:ea typeface="+mn-ea"/>
              <a:cs typeface="Arial" pitchFamily="34" charset="0"/>
            </a:rPr>
            <a:t>Para el</a:t>
          </a:r>
          <a:r>
            <a:rPr lang="es-ES" sz="1000" b="0" i="0" baseline="0">
              <a:effectLst/>
              <a:latin typeface="Arial" pitchFamily="34" charset="0"/>
              <a:ea typeface="+mn-ea"/>
              <a:cs typeface="Arial" pitchFamily="34" charset="0"/>
            </a:rPr>
            <a:t> </a:t>
          </a:r>
          <a:r>
            <a:rPr lang="es-ES" sz="1000" b="0" i="0">
              <a:effectLst/>
              <a:latin typeface="Arial" pitchFamily="34" charset="0"/>
              <a:ea typeface="+mn-ea"/>
              <a:cs typeface="Arial" pitchFamily="34" charset="0"/>
            </a:rPr>
            <a:t>periodo en mención</a:t>
          </a:r>
          <a:r>
            <a:rPr lang="es-ES" sz="1000" b="0" i="0" baseline="0">
              <a:effectLst/>
              <a:latin typeface="Arial" pitchFamily="34" charset="0"/>
              <a:ea typeface="+mn-ea"/>
              <a:cs typeface="Arial" pitchFamily="34" charset="0"/>
            </a:rPr>
            <a:t> durante el ejercicio 2011</a:t>
          </a:r>
          <a:r>
            <a:rPr lang="es-ES" sz="1000" b="0" i="0">
              <a:effectLst/>
              <a:latin typeface="Arial" pitchFamily="34" charset="0"/>
              <a:ea typeface="+mn-ea"/>
              <a:cs typeface="Arial" pitchFamily="34" charset="0"/>
            </a:rPr>
            <a:t>, el Presupuesto Ejercido (Recursos</a:t>
          </a:r>
          <a:r>
            <a:rPr lang="es-ES" sz="1000" b="0" i="0" baseline="0">
              <a:effectLst/>
              <a:latin typeface="Arial" pitchFamily="34" charset="0"/>
              <a:ea typeface="+mn-ea"/>
              <a:cs typeface="Arial" pitchFamily="34" charset="0"/>
            </a:rPr>
            <a:t> fiscales) </a:t>
          </a:r>
          <a:r>
            <a:rPr lang="es-ES" sz="1000" b="0" i="0">
              <a:effectLst/>
              <a:latin typeface="Arial" pitchFamily="34" charset="0"/>
              <a:ea typeface="+mn-ea"/>
              <a:cs typeface="Arial" pitchFamily="34" charset="0"/>
            </a:rPr>
            <a:t>presenta un incremento del 4.6%, de forma contraria el  Presupuesto Reprogramado (Recursos fiscales) registró un decremento de -10.4% respecto al mismo periodo del año 2010.</a:t>
          </a:r>
        </a:p>
        <a:p>
          <a:pPr algn="just" rtl="0"/>
          <a:endParaRPr lang="es-ES" sz="1000" b="0" i="0" baseline="0">
            <a:latin typeface="Arial" pitchFamily="34" charset="0"/>
            <a:ea typeface="+mn-ea"/>
            <a:cs typeface="Arial" pitchFamily="34" charset="0"/>
          </a:endParaRPr>
        </a:p>
        <a:p>
          <a:pPr algn="just"/>
          <a:r>
            <a:rPr lang="es-ES" sz="1000" b="0" i="0" baseline="0">
              <a:effectLst/>
              <a:latin typeface="Arial" pitchFamily="34" charset="0"/>
              <a:ea typeface="+mn-ea"/>
              <a:cs typeface="Arial" pitchFamily="34" charset="0"/>
            </a:rPr>
            <a:t>Estos resultados ubican al Índice de Evolución del Presupuesto Reprogramado (Recursos fiscales)  con </a:t>
          </a:r>
          <a:r>
            <a:rPr lang="es-ES" sz="1000" b="0" i="0">
              <a:latin typeface="Arial" pitchFamily="34" charset="0"/>
              <a:ea typeface="+mn-ea"/>
              <a:cs typeface="Arial" pitchFamily="34" charset="0"/>
            </a:rPr>
            <a:t>una eficiencia presupuestal del 95%.</a:t>
          </a:r>
          <a:r>
            <a:rPr lang="es-ES" sz="1000" b="0" i="0" baseline="0">
              <a:latin typeface="Arial" pitchFamily="34" charset="0"/>
              <a:ea typeface="+mn-ea"/>
              <a:cs typeface="Arial" pitchFamily="34" charset="0"/>
            </a:rPr>
            <a:t> </a:t>
          </a:r>
          <a:r>
            <a:rPr lang="es-ES" sz="1000" b="0" i="0">
              <a:latin typeface="Arial" pitchFamily="34" charset="0"/>
              <a:ea typeface="+mn-ea"/>
              <a:cs typeface="Arial" pitchFamily="34" charset="0"/>
            </a:rPr>
            <a:t> La diferencia del 5%, obedece básicamente a recursos comprometidos para su pago en el cuarto trimestre, de acuerdo a lo siguiente:</a:t>
          </a:r>
        </a:p>
        <a:p>
          <a:pPr algn="just" rtl="0"/>
          <a:endParaRPr lang="es-ES" sz="1000" b="0" i="0" baseline="0">
            <a:latin typeface="Arial" pitchFamily="34" charset="0"/>
            <a:ea typeface="+mn-ea"/>
            <a:cs typeface="Arial" pitchFamily="34" charset="0"/>
          </a:endParaRPr>
        </a:p>
        <a:p>
          <a:pPr algn="just" eaLnBrk="1" fontAlgn="auto" latinLnBrk="0" hangingPunct="1"/>
          <a:r>
            <a:rPr lang="es-ES" sz="1000" b="0" i="0" baseline="0">
              <a:latin typeface="Arial" pitchFamily="34" charset="0"/>
              <a:ea typeface="+mn-ea"/>
              <a:cs typeface="Arial" pitchFamily="34" charset="0"/>
            </a:rPr>
            <a:t>- En el capítulo 1000 existe una variación por $6,710 miles de pesos</a:t>
          </a:r>
          <a:r>
            <a:rPr lang="es-MX" sz="1000" b="0" i="0" baseline="0">
              <a:latin typeface="Arial" pitchFamily="34" charset="0"/>
              <a:ea typeface="+mn-ea"/>
              <a:cs typeface="Arial" pitchFamily="34" charset="0"/>
            </a:rPr>
            <a:t>.</a:t>
          </a:r>
          <a:endParaRPr lang="es-MX" sz="1000">
            <a:latin typeface="Arial" pitchFamily="34" charset="0"/>
            <a:cs typeface="Arial" pitchFamily="34" charset="0"/>
          </a:endParaRPr>
        </a:p>
        <a:p>
          <a:pPr algn="just" eaLnBrk="1" fontAlgn="base" latinLnBrk="0" hangingPunct="1"/>
          <a:endParaRPr lang="es-ES" sz="1000" b="0" i="0" baseline="0">
            <a:latin typeface="Arial" pitchFamily="34" charset="0"/>
            <a:ea typeface="+mn-ea"/>
            <a:cs typeface="Arial" pitchFamily="34" charset="0"/>
          </a:endParaRPr>
        </a:p>
        <a:p>
          <a:pPr algn="just" eaLnBrk="1" fontAlgn="auto" latinLnBrk="0" hangingPunct="1"/>
          <a:r>
            <a:rPr lang="es-ES" sz="1000" b="0" i="0" baseline="0">
              <a:latin typeface="Arial" pitchFamily="34" charset="0"/>
              <a:ea typeface="+mn-ea"/>
              <a:cs typeface="Arial" pitchFamily="34" charset="0"/>
            </a:rPr>
            <a:t>- Para los capítulos 2000 y 3000, existe una variación por $28,384 miles de pesos .</a:t>
          </a:r>
        </a:p>
        <a:p>
          <a:pPr algn="just" eaLnBrk="1" fontAlgn="auto" latinLnBrk="0" hangingPunct="1"/>
          <a:endParaRPr lang="es-ES" sz="1000" b="0" i="0" baseline="0">
            <a:latin typeface="Arial" pitchFamily="34" charset="0"/>
            <a:ea typeface="+mn-ea"/>
            <a:cs typeface="Arial" pitchFamily="34" charset="0"/>
          </a:endParaRPr>
        </a:p>
        <a:p>
          <a:pPr algn="just" eaLnBrk="1" fontAlgn="base" latinLnBrk="0" hangingPunct="1"/>
          <a:r>
            <a:rPr lang="es-ES" sz="1000" b="0" i="0" baseline="0">
              <a:latin typeface="Arial" pitchFamily="34" charset="0"/>
              <a:ea typeface="+mn-ea"/>
              <a:cs typeface="Arial" pitchFamily="34" charset="0"/>
            </a:rPr>
            <a:t>- Para el capítulo 5000, la variación asciende a $3,496 miles de pesos.</a:t>
          </a:r>
        </a:p>
        <a:p>
          <a:pPr algn="just" eaLnBrk="1" fontAlgn="auto" latinLnBrk="0" hangingPunct="1"/>
          <a:endParaRPr lang="es-MX" sz="100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 Para el capítulo 6000, existe una variación por $770 miles de pesos.</a:t>
          </a:r>
          <a:endParaRPr lang="es-ES" sz="1000" b="0" i="0" strike="noStrike">
            <a:solidFill>
              <a:srgbClr val="000000"/>
            </a:solidFill>
            <a:latin typeface="Arial" pitchFamily="34" charset="0"/>
            <a:ea typeface="+mn-ea"/>
            <a:cs typeface="Arial" pitchFamily="34" charset="0"/>
          </a:endParaRPr>
        </a:p>
        <a:p>
          <a:pPr algn="just" rtl="0">
            <a:defRPr sz="1000"/>
          </a:pPr>
          <a:endParaRPr lang="es-ES" sz="900" b="0" i="0" strike="noStrike">
            <a:solidFill>
              <a:srgbClr val="000000"/>
            </a:solidFill>
            <a:latin typeface="Arial" pitchFamily="34" charset="0"/>
            <a:ea typeface="+mn-ea"/>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18</xdr:row>
      <xdr:rowOff>0</xdr:rowOff>
    </xdr:from>
    <xdr:to>
      <xdr:col>3</xdr:col>
      <xdr:colOff>333375</xdr:colOff>
      <xdr:row>32</xdr:row>
      <xdr:rowOff>0</xdr:rowOff>
    </xdr:to>
    <xdr:graphicFrame macro="">
      <xdr:nvGraphicFramePr>
        <xdr:cNvPr id="6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142875</xdr:rowOff>
    </xdr:from>
    <xdr:to>
      <xdr:col>3</xdr:col>
      <xdr:colOff>266700</xdr:colOff>
      <xdr:row>4</xdr:row>
      <xdr:rowOff>123825</xdr:rowOff>
    </xdr:to>
    <xdr:pic>
      <xdr:nvPicPr>
        <xdr:cNvPr id="6171"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627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xdr:colOff>
      <xdr:row>33</xdr:row>
      <xdr:rowOff>76200</xdr:rowOff>
    </xdr:from>
    <xdr:to>
      <xdr:col>9</xdr:col>
      <xdr:colOff>247650</xdr:colOff>
      <xdr:row>34</xdr:row>
      <xdr:rowOff>1019175</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247650</xdr:colOff>
      <xdr:row>0</xdr:row>
      <xdr:rowOff>171450</xdr:rowOff>
    </xdr:from>
    <xdr:to>
      <xdr:col>8</xdr:col>
      <xdr:colOff>390525</xdr:colOff>
      <xdr:row>4</xdr:row>
      <xdr:rowOff>57150</xdr:rowOff>
    </xdr:to>
    <xdr:grpSp>
      <xdr:nvGrpSpPr>
        <xdr:cNvPr id="6173" name="Group 24"/>
        <xdr:cNvGrpSpPr>
          <a:grpSpLocks/>
        </xdr:cNvGrpSpPr>
      </xdr:nvGrpSpPr>
      <xdr:grpSpPr bwMode="auto">
        <a:xfrm>
          <a:off x="4676775" y="171450"/>
          <a:ext cx="1628775" cy="952500"/>
          <a:chOff x="7849" y="1073"/>
          <a:chExt cx="3133" cy="1897"/>
        </a:xfrm>
      </xdr:grpSpPr>
      <xdr:pic>
        <xdr:nvPicPr>
          <xdr:cNvPr id="6176"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77"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xdr:colOff>
      <xdr:row>5</xdr:row>
      <xdr:rowOff>180975</xdr:rowOff>
    </xdr:from>
    <xdr:to>
      <xdr:col>9</xdr:col>
      <xdr:colOff>19050</xdr:colOff>
      <xdr:row>5</xdr:row>
      <xdr:rowOff>180975</xdr:rowOff>
    </xdr:to>
    <xdr:sp macro="" textlink="">
      <xdr:nvSpPr>
        <xdr:cNvPr id="6174" name="Line 11"/>
        <xdr:cNvSpPr>
          <a:spLocks noChangeShapeType="1"/>
        </xdr:cNvSpPr>
      </xdr:nvSpPr>
      <xdr:spPr bwMode="auto">
        <a:xfrm>
          <a:off x="9525" y="1447800"/>
          <a:ext cx="654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466725</xdr:colOff>
      <xdr:row>17</xdr:row>
      <xdr:rowOff>180975</xdr:rowOff>
    </xdr:from>
    <xdr:to>
      <xdr:col>9</xdr:col>
      <xdr:colOff>142875</xdr:colOff>
      <xdr:row>31</xdr:row>
      <xdr:rowOff>361950</xdr:rowOff>
    </xdr:to>
    <xdr:sp macro="" textlink="">
      <xdr:nvSpPr>
        <xdr:cNvPr id="12" name="Text Box 16"/>
        <xdr:cNvSpPr txBox="1">
          <a:spLocks noChangeArrowheads="1"/>
        </xdr:cNvSpPr>
      </xdr:nvSpPr>
      <xdr:spPr bwMode="auto">
        <a:xfrm>
          <a:off x="3543300" y="4248150"/>
          <a:ext cx="3133725" cy="4276725"/>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algn="just" rtl="0"/>
          <a:r>
            <a:rPr lang="es-ES" sz="1000" b="0" i="0">
              <a:latin typeface="Arial" pitchFamily="34" charset="0"/>
              <a:ea typeface="+mn-ea"/>
              <a:cs typeface="Arial" pitchFamily="34" charset="0"/>
            </a:rPr>
            <a:t>El promedio del Índice de Evolución del Gasto Corriente se estableció en 93%,</a:t>
          </a:r>
          <a:r>
            <a:rPr lang="es-ES" sz="1000" b="0" i="0" baseline="0">
              <a:latin typeface="Arial" pitchFamily="34" charset="0"/>
              <a:ea typeface="+mn-ea"/>
              <a:cs typeface="Arial" pitchFamily="34" charset="0"/>
            </a:rPr>
            <a:t> para el tercer trimestre de los últimos cinco años.</a:t>
          </a:r>
        </a:p>
        <a:p>
          <a:pPr algn="just" rtl="0"/>
          <a:endParaRPr lang="es-ES" sz="1000" b="0" i="0" baseline="0">
            <a:latin typeface="Arial" pitchFamily="34" charset="0"/>
            <a:ea typeface="+mn-ea"/>
            <a:cs typeface="Arial" pitchFamily="34" charset="0"/>
          </a:endParaRPr>
        </a:p>
        <a:p>
          <a:pPr algn="just" rtl="0">
            <a:defRPr sz="1000"/>
          </a:pPr>
          <a:r>
            <a:rPr lang="es-ES" sz="1000" b="0" i="0" strike="noStrike">
              <a:solidFill>
                <a:srgbClr val="000000"/>
              </a:solidFill>
              <a:latin typeface="Arial" pitchFamily="34" charset="0"/>
              <a:cs typeface="Arial" pitchFamily="34" charset="0"/>
            </a:rPr>
            <a:t>Para</a:t>
          </a:r>
          <a:r>
            <a:rPr lang="es-ES" sz="1000" b="0" i="0" strike="noStrike" baseline="0">
              <a:solidFill>
                <a:srgbClr val="000000"/>
              </a:solidFill>
              <a:latin typeface="Arial" pitchFamily="34" charset="0"/>
              <a:cs typeface="Arial" pitchFamily="34" charset="0"/>
            </a:rPr>
            <a:t> el periodo en mención del ejercicio </a:t>
          </a:r>
          <a:r>
            <a:rPr lang="es-ES" sz="1000" b="0" i="0" strike="noStrike">
              <a:solidFill>
                <a:srgbClr val="000000"/>
              </a:solidFill>
              <a:latin typeface="Arial" pitchFamily="34" charset="0"/>
              <a:cs typeface="Arial" pitchFamily="34" charset="0"/>
            </a:rPr>
            <a:t>fiscal 2011, el Gasto Corriente Ejercido y el Presupuesto Reprogramado (Gasto Corriente), registraron</a:t>
          </a:r>
          <a:r>
            <a:rPr lang="es-ES" sz="1000" b="0" i="0" strike="noStrike" baseline="0">
              <a:solidFill>
                <a:srgbClr val="000000"/>
              </a:solidFill>
              <a:latin typeface="Arial" pitchFamily="34" charset="0"/>
              <a:cs typeface="Arial" pitchFamily="34" charset="0"/>
            </a:rPr>
            <a:t> incrementos del 1.1</a:t>
          </a:r>
          <a:r>
            <a:rPr lang="es-ES" sz="1000" b="0" i="0" strike="noStrike">
              <a:solidFill>
                <a:srgbClr val="000000"/>
              </a:solidFill>
              <a:latin typeface="Arial" pitchFamily="34" charset="0"/>
              <a:cs typeface="Arial" pitchFamily="34" charset="0"/>
            </a:rPr>
            <a:t>% y del 0.2% respectivamente, en relación  con el año 2010.</a:t>
          </a: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r>
            <a:rPr lang="es-ES" sz="1000" b="0" i="0" strike="noStrike">
              <a:solidFill>
                <a:srgbClr val="000000"/>
              </a:solidFill>
              <a:latin typeface="Arial" pitchFamily="34" charset="0"/>
              <a:cs typeface="Arial" pitchFamily="34" charset="0"/>
            </a:rPr>
            <a:t>El Índice de Evolución del Gasto Corriente muestra que se ejerció el 90.8% de los recursos con</a:t>
          </a:r>
          <a:r>
            <a:rPr lang="es-ES" sz="1000" b="0" i="0" strike="noStrike" baseline="0">
              <a:solidFill>
                <a:srgbClr val="000000"/>
              </a:solidFill>
              <a:latin typeface="Arial" pitchFamily="34" charset="0"/>
              <a:cs typeface="Arial" pitchFamily="34" charset="0"/>
            </a:rPr>
            <a:t> apego total a las medidas de austeridad</a:t>
          </a:r>
          <a:r>
            <a:rPr lang="es-ES" sz="1000" b="0" i="0" strike="noStrike">
              <a:solidFill>
                <a:srgbClr val="000000"/>
              </a:solidFill>
              <a:latin typeface="Arial" pitchFamily="34" charset="0"/>
              <a:cs typeface="Arial" pitchFamily="34" charset="0"/>
            </a:rPr>
            <a:t>, la diferencia del 9.2% obedece básicamente a</a:t>
          </a:r>
          <a:r>
            <a:rPr lang="es-ES" sz="1000" b="0" i="0" strike="noStrike" baseline="0">
              <a:solidFill>
                <a:srgbClr val="000000"/>
              </a:solidFill>
              <a:latin typeface="Arial" pitchFamily="34" charset="0"/>
              <a:cs typeface="Arial" pitchFamily="34" charset="0"/>
            </a:rPr>
            <a:t> </a:t>
          </a:r>
          <a:r>
            <a:rPr lang="es-MX" sz="1000" b="0" i="0">
              <a:latin typeface="Arial" pitchFamily="34" charset="0"/>
              <a:ea typeface="+mn-ea"/>
              <a:cs typeface="Arial" pitchFamily="34" charset="0"/>
            </a:rPr>
            <a:t>a recursos comprometidos para su pago en el cuarto trimestre, de acuerdo</a:t>
          </a:r>
          <a:r>
            <a:rPr lang="es-MX" sz="1000" b="0" i="0" baseline="0">
              <a:latin typeface="Arial" pitchFamily="34" charset="0"/>
              <a:ea typeface="+mn-ea"/>
              <a:cs typeface="Arial" pitchFamily="34" charset="0"/>
            </a:rPr>
            <a:t> a lo siguiente:</a:t>
          </a:r>
        </a:p>
        <a:p>
          <a:pPr algn="just" rtl="0">
            <a:defRPr sz="1000"/>
          </a:pPr>
          <a:endParaRPr lang="es-MX" sz="1000" b="0" i="0" strike="noStrike" baseline="0">
            <a:solidFill>
              <a:srgbClr val="000000"/>
            </a:solidFill>
            <a:latin typeface="Arial" pitchFamily="34" charset="0"/>
            <a:ea typeface="+mn-ea"/>
            <a:cs typeface="Arial" pitchFamily="34" charset="0"/>
          </a:endParaRPr>
        </a:p>
        <a:p>
          <a:pPr algn="just" eaLnBrk="1" fontAlgn="auto" latinLnBrk="0" hangingPunct="1"/>
          <a:r>
            <a:rPr lang="es-ES" sz="1000" b="0" i="0" baseline="0">
              <a:latin typeface="Arial" pitchFamily="34" charset="0"/>
              <a:ea typeface="+mn-ea"/>
              <a:cs typeface="Arial" pitchFamily="34" charset="0"/>
            </a:rPr>
            <a:t>- En el capítulo 1000 existe una variación por $6,710 miles de pesos, correspondientes a recursos fiscales </a:t>
          </a:r>
        </a:p>
        <a:p>
          <a:pPr algn="just" eaLnBrk="1" fontAlgn="auto" latinLnBrk="0" hangingPunct="1"/>
          <a:endParaRPr lang="es-ES" sz="1000" b="0" i="0" baseline="0">
            <a:latin typeface="Arial" pitchFamily="34" charset="0"/>
            <a:ea typeface="+mn-ea"/>
            <a:cs typeface="Arial" pitchFamily="34" charset="0"/>
          </a:endParaRPr>
        </a:p>
        <a:p>
          <a:pPr algn="just" eaLnBrk="1" fontAlgn="auto" latinLnBrk="0" hangingPunct="1"/>
          <a:r>
            <a:rPr lang="es-ES" sz="1000" b="0" i="0" baseline="0">
              <a:latin typeface="Arial" pitchFamily="34" charset="0"/>
              <a:ea typeface="+mn-ea"/>
              <a:cs typeface="Arial" pitchFamily="34" charset="0"/>
            </a:rPr>
            <a:t>- Para los capítulos 2000 y 3000, existe una variación por $28,384 miles de pesos de recursos fiscales y $46,578 miles de pesos de ingresos propios de los cuales $18,543 corresponden a recursos no captados, y la diferencia se encuentra comprometida para su pago.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114300</xdr:rowOff>
    </xdr:from>
    <xdr:to>
      <xdr:col>3</xdr:col>
      <xdr:colOff>428625</xdr:colOff>
      <xdr:row>29</xdr:row>
      <xdr:rowOff>371475</xdr:rowOff>
    </xdr:to>
    <xdr:graphicFrame macro="">
      <xdr:nvGraphicFramePr>
        <xdr:cNvPr id="7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9</xdr:col>
      <xdr:colOff>0</xdr:colOff>
      <xdr:row>6</xdr:row>
      <xdr:rowOff>0</xdr:rowOff>
    </xdr:to>
    <xdr:sp macro="" textlink="">
      <xdr:nvSpPr>
        <xdr:cNvPr id="7195" name="Line 11"/>
        <xdr:cNvSpPr>
          <a:spLocks noChangeShapeType="1"/>
        </xdr:cNvSpPr>
      </xdr:nvSpPr>
      <xdr:spPr bwMode="auto">
        <a:xfrm>
          <a:off x="0" y="1466850"/>
          <a:ext cx="640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180975</xdr:rowOff>
    </xdr:from>
    <xdr:to>
      <xdr:col>3</xdr:col>
      <xdr:colOff>266700</xdr:colOff>
      <xdr:row>4</xdr:row>
      <xdr:rowOff>161925</xdr:rowOff>
    </xdr:to>
    <xdr:pic>
      <xdr:nvPicPr>
        <xdr:cNvPr id="7196"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1437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30</xdr:row>
      <xdr:rowOff>342901</xdr:rowOff>
    </xdr:from>
    <xdr:to>
      <xdr:col>8</xdr:col>
      <xdr:colOff>485775</xdr:colOff>
      <xdr:row>34</xdr:row>
      <xdr:rowOff>217170</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219075</xdr:colOff>
      <xdr:row>0</xdr:row>
      <xdr:rowOff>200025</xdr:rowOff>
    </xdr:from>
    <xdr:to>
      <xdr:col>8</xdr:col>
      <xdr:colOff>466725</xdr:colOff>
      <xdr:row>4</xdr:row>
      <xdr:rowOff>85725</xdr:rowOff>
    </xdr:to>
    <xdr:grpSp>
      <xdr:nvGrpSpPr>
        <xdr:cNvPr id="7198" name="Group 24"/>
        <xdr:cNvGrpSpPr>
          <a:grpSpLocks/>
        </xdr:cNvGrpSpPr>
      </xdr:nvGrpSpPr>
      <xdr:grpSpPr bwMode="auto">
        <a:xfrm>
          <a:off x="4639103" y="200025"/>
          <a:ext cx="1638942" cy="955925"/>
          <a:chOff x="7849" y="1073"/>
          <a:chExt cx="3133" cy="1897"/>
        </a:xfrm>
      </xdr:grpSpPr>
      <xdr:pic>
        <xdr:nvPicPr>
          <xdr:cNvPr id="7200"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01"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492301</xdr:colOff>
      <xdr:row>16</xdr:row>
      <xdr:rowOff>42805</xdr:rowOff>
    </xdr:from>
    <xdr:to>
      <xdr:col>8</xdr:col>
      <xdr:colOff>541911</xdr:colOff>
      <xdr:row>30</xdr:row>
      <xdr:rowOff>224744</xdr:rowOff>
    </xdr:to>
    <xdr:sp macro="" textlink="">
      <xdr:nvSpPr>
        <xdr:cNvPr id="12" name="Text Box 22"/>
        <xdr:cNvSpPr txBox="1">
          <a:spLocks noChangeArrowheads="1"/>
        </xdr:cNvSpPr>
      </xdr:nvSpPr>
      <xdr:spPr bwMode="auto">
        <a:xfrm>
          <a:off x="3563846" y="4120361"/>
          <a:ext cx="2789385" cy="3521040"/>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algn="just" rtl="0">
            <a:defRPr sz="1000"/>
          </a:pPr>
          <a:r>
            <a:rPr lang="es-ES" sz="1000" b="0" i="0" u="none" strike="noStrike" baseline="0">
              <a:solidFill>
                <a:srgbClr val="000000"/>
              </a:solidFill>
              <a:latin typeface="Arial" pitchFamily="34" charset="0"/>
              <a:cs typeface="Arial" pitchFamily="34" charset="0"/>
            </a:rPr>
            <a:t>El promedio del Índice de Evolución del Gasto de inversión se estableció en 23.2%, para el tercer trimestre de los últimos cinco años.</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Para este periodo en el ejercicio fiscal 2011, el Gasto de Inversión Ejercido presenta un incremento del 327.7%, de forma contraria el  Presupuesto Reprogramado (Gasto de inversión)  registró un decremento de 93.3% respecto al mismo periodo del año 2010,  esta variación obedece </a:t>
          </a:r>
          <a:r>
            <a:rPr lang="es-MX" sz="1000" b="0" i="0" baseline="0">
              <a:latin typeface="Arial" pitchFamily="34" charset="0"/>
              <a:ea typeface="+mn-ea"/>
              <a:cs typeface="Arial" pitchFamily="34" charset="0"/>
            </a:rPr>
            <a:t>a que en este año para el tercer  trimestre se programaron recursos del </a:t>
          </a:r>
          <a:r>
            <a:rPr lang="es-ES" sz="1000" b="0" i="0" baseline="0">
              <a:effectLst/>
              <a:latin typeface="Arial" pitchFamily="34" charset="0"/>
              <a:ea typeface="+mn-ea"/>
              <a:cs typeface="Arial" pitchFamily="34" charset="0"/>
            </a:rPr>
            <a:t>Programa de Formación de Recursos Humanos Basada en Competencias </a:t>
          </a:r>
          <a:r>
            <a:rPr lang="es-MX" sz="1000" b="0" i="0" baseline="0">
              <a:latin typeface="Arial" pitchFamily="34" charset="0"/>
              <a:ea typeface="+mn-ea"/>
              <a:cs typeface="Arial" pitchFamily="34" charset="0"/>
            </a:rPr>
            <a:t>PROFORHCOM (BID) e ingresos propios que en 2010, fueron ejercidos hasta el cuarto trimestre.</a:t>
          </a:r>
          <a:endParaRPr lang="es-ES" sz="1000" b="0" i="0" u="none" strike="noStrike" baseline="0">
            <a:solidFill>
              <a:srgbClr val="000000"/>
            </a:solidFill>
            <a:latin typeface="Arial" pitchFamily="34" charset="0"/>
            <a:cs typeface="Arial" pitchFamily="34" charset="0"/>
          </a:endParaRP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Estos resultados ubican al Índice de Evolución del Gasto de Inversión en 34.2%, la diferencia del 65.8%, </a:t>
          </a:r>
          <a:r>
            <a:rPr lang="es-MX" sz="1000" b="0" i="0" baseline="0">
              <a:latin typeface="Arial" pitchFamily="34" charset="0"/>
              <a:ea typeface="+mn-ea"/>
              <a:cs typeface="Arial" pitchFamily="34" charset="0"/>
            </a:rPr>
            <a:t>% se debe a la programación de recursos y a los procesos de licitación en curso, cuyo ejercicio se verá reflejado en el cuarto  trimestre del  2011.</a:t>
          </a:r>
        </a:p>
        <a:p>
          <a:pPr algn="just" rtl="0">
            <a:defRPr sz="1000"/>
          </a:pPr>
          <a:endParaRPr lang="es-ES" sz="1000" b="0" i="0" u="none" strike="noStrike" baseline="0">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15</xdr:row>
      <xdr:rowOff>381000</xdr:rowOff>
    </xdr:from>
    <xdr:to>
      <xdr:col>4</xdr:col>
      <xdr:colOff>85725</xdr:colOff>
      <xdr:row>30</xdr:row>
      <xdr:rowOff>333375</xdr:rowOff>
    </xdr:to>
    <xdr:graphicFrame macro="">
      <xdr:nvGraphicFramePr>
        <xdr:cNvPr id="8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190500</xdr:rowOff>
    </xdr:from>
    <xdr:to>
      <xdr:col>8</xdr:col>
      <xdr:colOff>561975</xdr:colOff>
      <xdr:row>5</xdr:row>
      <xdr:rowOff>190500</xdr:rowOff>
    </xdr:to>
    <xdr:sp macro="" textlink="">
      <xdr:nvSpPr>
        <xdr:cNvPr id="8219" name="Line 11"/>
        <xdr:cNvSpPr>
          <a:spLocks noChangeShapeType="1"/>
        </xdr:cNvSpPr>
      </xdr:nvSpPr>
      <xdr:spPr bwMode="auto">
        <a:xfrm>
          <a:off x="38100" y="1457325"/>
          <a:ext cx="634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180975</xdr:rowOff>
    </xdr:from>
    <xdr:to>
      <xdr:col>3</xdr:col>
      <xdr:colOff>266700</xdr:colOff>
      <xdr:row>4</xdr:row>
      <xdr:rowOff>161925</xdr:rowOff>
    </xdr:to>
    <xdr:pic>
      <xdr:nvPicPr>
        <xdr:cNvPr id="8220"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1437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190500</xdr:colOff>
      <xdr:row>0</xdr:row>
      <xdr:rowOff>190500</xdr:rowOff>
    </xdr:from>
    <xdr:to>
      <xdr:col>8</xdr:col>
      <xdr:colOff>438150</xdr:colOff>
      <xdr:row>4</xdr:row>
      <xdr:rowOff>76200</xdr:rowOff>
    </xdr:to>
    <xdr:grpSp>
      <xdr:nvGrpSpPr>
        <xdr:cNvPr id="8221" name="Group 24"/>
        <xdr:cNvGrpSpPr>
          <a:grpSpLocks/>
        </xdr:cNvGrpSpPr>
      </xdr:nvGrpSpPr>
      <xdr:grpSpPr bwMode="auto">
        <a:xfrm>
          <a:off x="4619625" y="190500"/>
          <a:ext cx="1638300" cy="952500"/>
          <a:chOff x="7849" y="1073"/>
          <a:chExt cx="3133" cy="1897"/>
        </a:xfrm>
      </xdr:grpSpPr>
      <xdr:pic>
        <xdr:nvPicPr>
          <xdr:cNvPr id="8224" name="Picture 25" descr="hoja membretada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25" name="Picture 26" descr="hoja membretada0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66676</xdr:colOff>
      <xdr:row>31</xdr:row>
      <xdr:rowOff>209550</xdr:rowOff>
    </xdr:from>
    <xdr:to>
      <xdr:col>8</xdr:col>
      <xdr:colOff>523875</xdr:colOff>
      <xdr:row>34</xdr:row>
      <xdr:rowOff>466725</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editAs="oneCell">
    <xdr:from>
      <xdr:col>4</xdr:col>
      <xdr:colOff>161925</xdr:colOff>
      <xdr:row>16</xdr:row>
      <xdr:rowOff>76200</xdr:rowOff>
    </xdr:from>
    <xdr:to>
      <xdr:col>8</xdr:col>
      <xdr:colOff>565697</xdr:colOff>
      <xdr:row>30</xdr:row>
      <xdr:rowOff>233973</xdr:rowOff>
    </xdr:to>
    <xdr:sp macro="" textlink="">
      <xdr:nvSpPr>
        <xdr:cNvPr id="12" name="Text Box 16"/>
        <xdr:cNvSpPr txBox="1">
          <a:spLocks noChangeArrowheads="1"/>
        </xdr:cNvSpPr>
      </xdr:nvSpPr>
      <xdr:spPr bwMode="auto">
        <a:xfrm>
          <a:off x="3914775" y="4143375"/>
          <a:ext cx="2470697" cy="3548673"/>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defRPr sz="1000"/>
          </a:pPr>
          <a:r>
            <a:rPr lang="es-ES" sz="1000" b="0" i="0" strike="noStrike">
              <a:solidFill>
                <a:srgbClr val="000000"/>
              </a:solidFill>
              <a:latin typeface="Arial" pitchFamily="34" charset="0"/>
              <a:cs typeface="Arial" pitchFamily="34" charset="0"/>
            </a:rPr>
            <a:t>El margen de financiamiento para la operación del CONALEP, por concepto de ingresos propios para el tercer trimestre del año 2011, se ubicó en 7.4%, lo que representa un descenso de 2.9</a:t>
          </a:r>
          <a:r>
            <a:rPr lang="es-ES" sz="1000" b="0" i="0" strike="noStrike" baseline="0">
              <a:solidFill>
                <a:srgbClr val="000000"/>
              </a:solidFill>
              <a:latin typeface="Arial" pitchFamily="34" charset="0"/>
              <a:cs typeface="Arial" pitchFamily="34" charset="0"/>
            </a:rPr>
            <a:t> puntos porcentuales</a:t>
          </a:r>
          <a:r>
            <a:rPr lang="es-ES" sz="1000" b="0" i="0" strike="noStrike">
              <a:solidFill>
                <a:srgbClr val="000000"/>
              </a:solidFill>
              <a:latin typeface="Arial" pitchFamily="34" charset="0"/>
              <a:cs typeface="Arial" pitchFamily="34" charset="0"/>
            </a:rPr>
            <a:t>, </a:t>
          </a:r>
          <a:r>
            <a:rPr lang="es-ES" sz="1000" b="0" i="0" strike="noStrike" baseline="0">
              <a:solidFill>
                <a:srgbClr val="000000"/>
              </a:solidFill>
              <a:latin typeface="Arial" pitchFamily="34" charset="0"/>
              <a:cs typeface="Arial" pitchFamily="34" charset="0"/>
            </a:rPr>
            <a:t>en relación con el mismo periodo del año 2010.</a:t>
          </a:r>
        </a:p>
        <a:p>
          <a:pPr algn="just" rtl="0">
            <a:defRPr sz="1000"/>
          </a:pPr>
          <a:endParaRPr lang="es-ES" sz="1000" b="0" i="0" strike="noStrike" baseline="0">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1000" b="0" i="0">
              <a:latin typeface="Arial" pitchFamily="34" charset="0"/>
              <a:ea typeface="+mn-ea"/>
              <a:cs typeface="Arial" pitchFamily="34" charset="0"/>
            </a:rPr>
            <a:t>Para el periodo en</a:t>
          </a:r>
          <a:r>
            <a:rPr lang="es-ES" sz="1000" b="0" i="0" baseline="0">
              <a:latin typeface="Arial" pitchFamily="34" charset="0"/>
              <a:ea typeface="+mn-ea"/>
              <a:cs typeface="Arial" pitchFamily="34" charset="0"/>
            </a:rPr>
            <a:t> mención, los Ingresos Propios Ejercidos registraron un decremento del -27.2%, por el contrario, el Presupuesto Ejercido, tuvo un incremento de 1.4%, en relación con el mismo periodo del año 2010.</a:t>
          </a:r>
          <a:endParaRPr lang="es-MX">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MX" sz="1000" b="0" i="0">
              <a:latin typeface="Arial" pitchFamily="34" charset="0"/>
              <a:ea typeface="+mn-ea"/>
              <a:cs typeface="Arial" pitchFamily="34" charset="0"/>
            </a:rPr>
            <a:t>Estas variaciones obedecen a que </a:t>
          </a:r>
          <a:r>
            <a:rPr lang="es-MX" sz="1000" b="0" i="0" baseline="0">
              <a:latin typeface="Arial" pitchFamily="34" charset="0"/>
              <a:ea typeface="+mn-ea"/>
              <a:cs typeface="Arial" pitchFamily="34" charset="0"/>
            </a:rPr>
            <a:t>en el ejercicio 2010 se obtuvieron otros ingresos propios por la venta de las acciones de Teléfonos de México (TELMEX), y a que a la fecha no se han logrado las metas programadas de captación de ingresos propios.</a:t>
          </a:r>
          <a:endParaRPr lang="es-MX" sz="1000" b="0" i="0">
            <a:latin typeface="Arial" pitchFamily="34" charset="0"/>
            <a:ea typeface="+mn-ea"/>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16</xdr:row>
      <xdr:rowOff>114300</xdr:rowOff>
    </xdr:from>
    <xdr:to>
      <xdr:col>3</xdr:col>
      <xdr:colOff>476250</xdr:colOff>
      <xdr:row>29</xdr:row>
      <xdr:rowOff>390525</xdr:rowOff>
    </xdr:to>
    <xdr:graphicFrame macro="">
      <xdr:nvGraphicFramePr>
        <xdr:cNvPr id="9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180975</xdr:rowOff>
    </xdr:from>
    <xdr:to>
      <xdr:col>8</xdr:col>
      <xdr:colOff>561975</xdr:colOff>
      <xdr:row>5</xdr:row>
      <xdr:rowOff>180975</xdr:rowOff>
    </xdr:to>
    <xdr:sp macro="" textlink="">
      <xdr:nvSpPr>
        <xdr:cNvPr id="9243" name="Line 11"/>
        <xdr:cNvSpPr>
          <a:spLocks noChangeShapeType="1"/>
        </xdr:cNvSpPr>
      </xdr:nvSpPr>
      <xdr:spPr bwMode="auto">
        <a:xfrm>
          <a:off x="38100" y="1447800"/>
          <a:ext cx="6343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180975</xdr:rowOff>
    </xdr:from>
    <xdr:to>
      <xdr:col>3</xdr:col>
      <xdr:colOff>266700</xdr:colOff>
      <xdr:row>4</xdr:row>
      <xdr:rowOff>161925</xdr:rowOff>
    </xdr:to>
    <xdr:pic>
      <xdr:nvPicPr>
        <xdr:cNvPr id="9244" name="Picture 13"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14375"/>
          <a:ext cx="33242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30</xdr:row>
      <xdr:rowOff>200025</xdr:rowOff>
    </xdr:from>
    <xdr:to>
      <xdr:col>9</xdr:col>
      <xdr:colOff>0</xdr:colOff>
      <xdr:row>33</xdr:row>
      <xdr:rowOff>209550</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295275</xdr:colOff>
      <xdr:row>0</xdr:row>
      <xdr:rowOff>209550</xdr:rowOff>
    </xdr:from>
    <xdr:to>
      <xdr:col>8</xdr:col>
      <xdr:colOff>542925</xdr:colOff>
      <xdr:row>4</xdr:row>
      <xdr:rowOff>95250</xdr:rowOff>
    </xdr:to>
    <xdr:grpSp>
      <xdr:nvGrpSpPr>
        <xdr:cNvPr id="9246" name="Group 24"/>
        <xdr:cNvGrpSpPr>
          <a:grpSpLocks/>
        </xdr:cNvGrpSpPr>
      </xdr:nvGrpSpPr>
      <xdr:grpSpPr bwMode="auto">
        <a:xfrm>
          <a:off x="4724400" y="209550"/>
          <a:ext cx="1638300" cy="952500"/>
          <a:chOff x="7849" y="1073"/>
          <a:chExt cx="3133" cy="1897"/>
        </a:xfrm>
      </xdr:grpSpPr>
      <xdr:pic>
        <xdr:nvPicPr>
          <xdr:cNvPr id="9248" name="Picture 25" descr="hoja membretada0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249" name="Picture 26" descr="hoja membretada0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514351</xdr:colOff>
      <xdr:row>16</xdr:row>
      <xdr:rowOff>76200</xdr:rowOff>
    </xdr:from>
    <xdr:to>
      <xdr:col>9</xdr:col>
      <xdr:colOff>57151</xdr:colOff>
      <xdr:row>30</xdr:row>
      <xdr:rowOff>152400</xdr:rowOff>
    </xdr:to>
    <xdr:sp macro="" textlink="">
      <xdr:nvSpPr>
        <xdr:cNvPr id="12" name="Text Box 1050"/>
        <xdr:cNvSpPr txBox="1">
          <a:spLocks noChangeArrowheads="1"/>
        </xdr:cNvSpPr>
      </xdr:nvSpPr>
      <xdr:spPr bwMode="auto">
        <a:xfrm>
          <a:off x="3590926" y="4143375"/>
          <a:ext cx="2876550" cy="3467100"/>
        </a:xfrm>
        <a:prstGeom prst="rect">
          <a:avLst/>
        </a:prstGeom>
        <a:noFill/>
        <a:ln w="9525">
          <a:noFill/>
          <a:miter lim="800000"/>
          <a:headEnd/>
          <a:tailEnd/>
        </a:ln>
        <a:effectLst/>
      </xdr:spPr>
      <xdr:txBody>
        <a:bodyPr vertOverflow="clip" wrap="square" lIns="27432" tIns="22860" rIns="27432" bIns="0" anchor="t" upright="1"/>
        <a:lstStyle/>
        <a:p>
          <a:pPr algn="just" rtl="0">
            <a:lnSpc>
              <a:spcPts val="1100"/>
            </a:lnSpc>
            <a:defRPr sz="1000"/>
          </a:pPr>
          <a:r>
            <a:rPr lang="es-ES" sz="1000" b="0" i="0" strike="noStrike">
              <a:solidFill>
                <a:srgbClr val="000000"/>
              </a:solidFill>
              <a:latin typeface="Arial" pitchFamily="34" charset="0"/>
              <a:cs typeface="Arial" pitchFamily="34" charset="0"/>
            </a:rPr>
            <a:t>Durante el tercer trimestre de los últimos cinco ejercicios fiscales, se ha logrado captar en promedio el</a:t>
          </a:r>
          <a:r>
            <a:rPr lang="es-ES" sz="1000" b="0" i="0" strike="noStrike" baseline="0">
              <a:solidFill>
                <a:srgbClr val="000000"/>
              </a:solidFill>
              <a:latin typeface="Arial" pitchFamily="34" charset="0"/>
              <a:cs typeface="Arial" pitchFamily="34" charset="0"/>
            </a:rPr>
            <a:t> 87</a:t>
          </a:r>
          <a:r>
            <a:rPr lang="es-ES" sz="1000" b="0" i="0" strike="noStrike">
              <a:solidFill>
                <a:srgbClr val="000000"/>
              </a:solidFill>
              <a:latin typeface="Arial" pitchFamily="34" charset="0"/>
              <a:cs typeface="Arial" pitchFamily="34" charset="0"/>
            </a:rPr>
            <a:t>.3% de los Ingresos Propios Programados, siendo el año 2007  en donde  este índice se encuentra mejor posicionado 104.5%. </a:t>
          </a:r>
        </a:p>
        <a:p>
          <a:pPr algn="just" rtl="0">
            <a:defRPr sz="1000"/>
          </a:pPr>
          <a:endParaRPr lang="es-ES" sz="1000" b="0" i="0" strike="noStrike">
            <a:solidFill>
              <a:srgbClr val="000000"/>
            </a:solidFill>
            <a:latin typeface="Arial" pitchFamily="34" charset="0"/>
            <a:ea typeface="+mn-ea"/>
            <a:cs typeface="Arial" pitchFamily="34" charset="0"/>
          </a:endParaRPr>
        </a:p>
        <a:p>
          <a:pPr algn="just" rtl="0"/>
          <a:r>
            <a:rPr lang="es-ES" sz="1000" b="0" i="0" strike="noStrike">
              <a:solidFill>
                <a:srgbClr val="000000"/>
              </a:solidFill>
              <a:latin typeface="Arial" pitchFamily="34" charset="0"/>
              <a:ea typeface="+mn-ea"/>
              <a:cs typeface="Arial" pitchFamily="34" charset="0"/>
            </a:rPr>
            <a:t>Para el periodo en mención del ejercicio fiscal 2011, los Ingresos Propios Captados y los Ingresos Propios Programados tuvieron resultados</a:t>
          </a:r>
          <a:r>
            <a:rPr lang="es-ES" sz="1000" b="0" i="0" strike="noStrike" baseline="0">
              <a:solidFill>
                <a:srgbClr val="000000"/>
              </a:solidFill>
              <a:latin typeface="Arial" pitchFamily="34" charset="0"/>
              <a:ea typeface="+mn-ea"/>
              <a:cs typeface="Arial" pitchFamily="34" charset="0"/>
            </a:rPr>
            <a:t> por $89,927 y $108,380 miles de pesos, lo que representa</a:t>
          </a:r>
          <a:r>
            <a:rPr lang="es-ES" sz="1000" b="0" i="0" strike="noStrike">
              <a:solidFill>
                <a:srgbClr val="000000"/>
              </a:solidFill>
              <a:latin typeface="Arial" pitchFamily="34" charset="0"/>
              <a:ea typeface="+mn-ea"/>
              <a:cs typeface="Arial" pitchFamily="34" charset="0"/>
            </a:rPr>
            <a:t> un decremento del -35.6% y -26.2%, respectivamente, en relación</a:t>
          </a:r>
          <a:r>
            <a:rPr lang="es-ES" sz="1000" b="0" i="0" strike="noStrike" baseline="0">
              <a:solidFill>
                <a:srgbClr val="000000"/>
              </a:solidFill>
              <a:latin typeface="Arial" pitchFamily="34" charset="0"/>
              <a:ea typeface="+mn-ea"/>
              <a:cs typeface="Arial" pitchFamily="34" charset="0"/>
            </a:rPr>
            <a:t> con el año 2010, y obedece básicamente a que en este periodo del  ejercicio inmediato anterior, se obtuvieron los recursos por la venta de las acciones. de Teléfonos de México (TELMEX).</a:t>
          </a:r>
        </a:p>
        <a:p>
          <a:pPr algn="just" rtl="0"/>
          <a:r>
            <a:rPr lang="es-ES" sz="1000" b="0" i="0" strike="noStrike" baseline="0">
              <a:solidFill>
                <a:srgbClr val="000000"/>
              </a:solidFill>
              <a:latin typeface="Arial" pitchFamily="34" charset="0"/>
              <a:ea typeface="+mn-ea"/>
              <a:cs typeface="Arial" pitchFamily="34" charset="0"/>
            </a:rPr>
            <a:t/>
          </a:r>
          <a:br>
            <a:rPr lang="es-ES" sz="1000" b="0" i="0" strike="noStrike" baseline="0">
              <a:solidFill>
                <a:srgbClr val="000000"/>
              </a:solidFill>
              <a:latin typeface="Arial" pitchFamily="34" charset="0"/>
              <a:ea typeface="+mn-ea"/>
              <a:cs typeface="Arial" pitchFamily="34" charset="0"/>
            </a:rPr>
          </a:br>
          <a:r>
            <a:rPr lang="es-ES" sz="1000" b="0" i="0" strike="noStrike" baseline="0">
              <a:solidFill>
                <a:srgbClr val="000000"/>
              </a:solidFill>
              <a:latin typeface="Arial" pitchFamily="34" charset="0"/>
              <a:ea typeface="+mn-ea"/>
              <a:cs typeface="Arial" pitchFamily="34" charset="0"/>
            </a:rPr>
            <a:t>Estos resultados ubican al Índice de Captación de Ingresos Propios en 83%, la variación </a:t>
          </a:r>
          <a:r>
            <a:rPr lang="es-MX" sz="1000" b="0" i="0" baseline="0">
              <a:latin typeface="Arial" pitchFamily="34" charset="0"/>
              <a:ea typeface="+mn-ea"/>
              <a:cs typeface="Arial" pitchFamily="34" charset="0"/>
            </a:rPr>
            <a:t>del 17% se debe a que a la fecha no se han logrado las metas programadas de captación de ingresos propios.</a:t>
          </a:r>
          <a:endParaRPr lang="es-MX" sz="1000" b="0" i="0" strike="noStrike">
            <a:solidFill>
              <a:srgbClr val="000000"/>
            </a:solidFill>
            <a:latin typeface="Arial" pitchFamily="34" charset="0"/>
            <a:ea typeface="+mn-ea"/>
            <a:cs typeface="Arial" pitchFamily="34" charset="0"/>
          </a:endParaRPr>
        </a:p>
        <a:p>
          <a:pPr algn="just" rtl="0">
            <a:defRPr sz="1000"/>
          </a:pPr>
          <a:endParaRPr lang="es-ES" sz="9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UARIO\Configuraci&#243;n%20local\Archivos%20temporales%20de%20Internet\Content.Outlook\5O2MNBQ2\2008\INDICADORES\2007\4to%20trimestre\recibidos\INDICADORES\3er%20trimestre\definitivos\BajaCalifornia\Tec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topLeftCell="A26" zoomScale="112" zoomScaleNormal="100" zoomScaleSheetLayoutView="112" workbookViewId="0">
      <selection activeCell="C14" sqref="C14:C15"/>
    </sheetView>
  </sheetViews>
  <sheetFormatPr baseColWidth="10" defaultRowHeight="15"/>
  <cols>
    <col min="1" max="1" width="5.42578125" customWidth="1"/>
    <col min="2" max="2" width="25.42578125" customWidth="1"/>
    <col min="3" max="3" width="10.28515625" customWidth="1"/>
    <col min="4" max="4" width="9.140625" customWidth="1"/>
    <col min="5" max="5" width="8.42578125" customWidth="1"/>
    <col min="6" max="6" width="33.5703125" customWidth="1"/>
    <col min="7" max="7" width="11.140625" customWidth="1"/>
  </cols>
  <sheetData>
    <row r="1" spans="1:7">
      <c r="A1" s="150"/>
      <c r="B1" s="150"/>
      <c r="C1" s="150"/>
      <c r="D1" s="150"/>
      <c r="E1" s="150"/>
      <c r="F1" s="150"/>
      <c r="G1" s="150"/>
    </row>
    <row r="2" spans="1:7">
      <c r="A2" s="150"/>
      <c r="B2" s="150"/>
      <c r="C2" s="150"/>
      <c r="D2" s="150"/>
      <c r="E2" s="150"/>
      <c r="F2" s="150"/>
      <c r="G2" s="150"/>
    </row>
    <row r="3" spans="1:7">
      <c r="A3" s="150"/>
      <c r="B3" s="150"/>
      <c r="C3" s="150"/>
      <c r="D3" s="150"/>
      <c r="E3" s="150"/>
      <c r="F3" s="150"/>
      <c r="G3" s="150"/>
    </row>
    <row r="4" spans="1:7">
      <c r="A4" s="150"/>
      <c r="B4" s="150"/>
      <c r="C4" s="150"/>
      <c r="D4" s="150"/>
      <c r="E4" s="150"/>
      <c r="F4" s="150"/>
      <c r="G4" s="150"/>
    </row>
    <row r="5" spans="1:7" ht="10.5" customHeight="1">
      <c r="A5" s="150"/>
      <c r="B5" s="150"/>
      <c r="C5" s="150"/>
      <c r="D5" s="150"/>
      <c r="E5" s="150"/>
      <c r="F5" s="150"/>
      <c r="G5" s="150"/>
    </row>
    <row r="6" spans="1:7">
      <c r="A6" s="151" t="s">
        <v>72</v>
      </c>
      <c r="B6" s="150"/>
      <c r="C6" s="150"/>
      <c r="D6" s="150"/>
      <c r="E6" s="150"/>
      <c r="F6" s="150"/>
      <c r="G6" s="150"/>
    </row>
    <row r="7" spans="1:7">
      <c r="A7" s="150"/>
      <c r="B7" s="150"/>
      <c r="C7" s="150"/>
      <c r="D7" s="150"/>
      <c r="E7" s="150"/>
      <c r="F7" s="150"/>
      <c r="G7" s="150"/>
    </row>
    <row r="8" spans="1:7" ht="32.25" customHeight="1">
      <c r="A8" s="166" t="s">
        <v>82</v>
      </c>
      <c r="B8" s="167"/>
      <c r="C8" s="167"/>
      <c r="D8" s="167"/>
      <c r="E8" s="167"/>
      <c r="F8" s="167"/>
      <c r="G8" s="167"/>
    </row>
    <row r="9" spans="1:7" ht="8.25" customHeight="1">
      <c r="A9" s="152"/>
      <c r="B9" s="152"/>
      <c r="C9" s="152"/>
      <c r="D9" s="152"/>
      <c r="E9" s="152"/>
      <c r="F9" s="152"/>
      <c r="G9" s="152"/>
    </row>
    <row r="10" spans="1:7" ht="22.5">
      <c r="A10" s="67" t="s">
        <v>44</v>
      </c>
      <c r="B10" s="67" t="s">
        <v>45</v>
      </c>
      <c r="C10" s="67">
        <v>2010</v>
      </c>
      <c r="D10" s="67">
        <v>2011</v>
      </c>
      <c r="E10" s="68" t="s">
        <v>46</v>
      </c>
      <c r="F10" s="168" t="s">
        <v>47</v>
      </c>
      <c r="G10" s="169"/>
    </row>
    <row r="11" spans="1:7" ht="3.75" customHeight="1">
      <c r="A11" s="152"/>
      <c r="B11" s="152"/>
      <c r="C11" s="152"/>
      <c r="D11" s="152"/>
      <c r="E11" s="152"/>
      <c r="F11" s="152"/>
      <c r="G11" s="152"/>
    </row>
    <row r="12" spans="1:7">
      <c r="A12" s="153" t="s">
        <v>48</v>
      </c>
      <c r="B12" s="152"/>
      <c r="C12" s="152"/>
      <c r="D12" s="152"/>
      <c r="E12" s="152"/>
      <c r="F12" s="152"/>
      <c r="G12" s="152"/>
    </row>
    <row r="13" spans="1:7" ht="4.5" customHeight="1">
      <c r="A13" s="152"/>
      <c r="B13" s="152"/>
      <c r="C13" s="152"/>
      <c r="D13" s="152"/>
      <c r="E13" s="152"/>
      <c r="F13" s="152"/>
      <c r="G13" s="152"/>
    </row>
    <row r="14" spans="1:7">
      <c r="A14" s="170">
        <v>1</v>
      </c>
      <c r="B14" s="172" t="s">
        <v>43</v>
      </c>
      <c r="C14" s="174">
        <v>129055</v>
      </c>
      <c r="D14" s="174">
        <v>145397</v>
      </c>
      <c r="E14" s="176" t="s">
        <v>49</v>
      </c>
      <c r="F14" s="69"/>
      <c r="G14" s="70"/>
    </row>
    <row r="15" spans="1:7">
      <c r="A15" s="171"/>
      <c r="B15" s="173"/>
      <c r="C15" s="175"/>
      <c r="D15" s="175"/>
      <c r="E15" s="177"/>
      <c r="F15" s="69"/>
      <c r="G15" s="70"/>
    </row>
    <row r="16" spans="1:7" ht="6" customHeight="1">
      <c r="A16" s="154"/>
      <c r="B16" s="155"/>
      <c r="C16" s="155"/>
      <c r="D16" s="156"/>
      <c r="E16" s="157"/>
      <c r="F16" s="158"/>
      <c r="G16" s="154"/>
    </row>
    <row r="17" spans="1:7">
      <c r="A17" s="153" t="s">
        <v>50</v>
      </c>
      <c r="B17" s="159"/>
      <c r="C17" s="159"/>
      <c r="D17" s="160"/>
      <c r="E17" s="161"/>
      <c r="F17" s="158"/>
      <c r="G17" s="162"/>
    </row>
    <row r="18" spans="1:7" ht="4.5" customHeight="1">
      <c r="A18" s="154"/>
      <c r="B18" s="159"/>
      <c r="C18" s="159"/>
      <c r="D18" s="160"/>
      <c r="E18" s="161"/>
      <c r="F18" s="158"/>
      <c r="G18" s="162"/>
    </row>
    <row r="19" spans="1:7" ht="15" customHeight="1">
      <c r="A19" s="178">
        <v>3</v>
      </c>
      <c r="B19" s="179" t="s">
        <v>51</v>
      </c>
      <c r="C19" s="180">
        <f>'C-PSA'!E15</f>
        <v>18.74528277171547</v>
      </c>
      <c r="D19" s="180">
        <f>'C-PSA'!F15</f>
        <v>18.036129603878763</v>
      </c>
      <c r="E19" s="181" t="s">
        <v>3</v>
      </c>
      <c r="F19" s="71" t="s">
        <v>4</v>
      </c>
      <c r="G19" s="72">
        <f>'C-PSA'!F13</f>
        <v>146567</v>
      </c>
    </row>
    <row r="20" spans="1:7">
      <c r="A20" s="178"/>
      <c r="B20" s="179"/>
      <c r="C20" s="180"/>
      <c r="D20" s="180"/>
      <c r="E20" s="181"/>
      <c r="F20" s="71" t="s">
        <v>5</v>
      </c>
      <c r="G20" s="72">
        <f>'C-PSA'!F14</f>
        <v>812630</v>
      </c>
    </row>
    <row r="21" spans="1:7" ht="7.5" customHeight="1">
      <c r="A21" s="154"/>
      <c r="B21" s="159"/>
      <c r="C21" s="159"/>
      <c r="D21" s="163"/>
      <c r="E21" s="161"/>
      <c r="F21" s="158"/>
      <c r="G21" s="162"/>
    </row>
    <row r="22" spans="1:7" ht="15" customHeight="1">
      <c r="A22" s="170">
        <v>4</v>
      </c>
      <c r="B22" s="172" t="s">
        <v>52</v>
      </c>
      <c r="C22" s="182">
        <f>EPRT!E16</f>
        <v>77.738758868962407</v>
      </c>
      <c r="D22" s="182">
        <f>EPRT!F16</f>
        <v>90.230664857530527</v>
      </c>
      <c r="E22" s="176" t="s">
        <v>3</v>
      </c>
      <c r="F22" s="69" t="s">
        <v>13</v>
      </c>
      <c r="G22" s="70">
        <f>EPRT!F14</f>
        <v>812630</v>
      </c>
    </row>
    <row r="23" spans="1:7">
      <c r="A23" s="171"/>
      <c r="B23" s="173"/>
      <c r="C23" s="183"/>
      <c r="D23" s="183"/>
      <c r="E23" s="177"/>
      <c r="F23" s="69" t="s">
        <v>14</v>
      </c>
      <c r="G23" s="70">
        <f>EPRT!F15</f>
        <v>900614</v>
      </c>
    </row>
    <row r="24" spans="1:7" ht="7.5" customHeight="1">
      <c r="A24" s="154"/>
      <c r="B24" s="159"/>
      <c r="C24" s="159"/>
      <c r="D24" s="163"/>
      <c r="E24" s="161"/>
      <c r="F24" s="158"/>
      <c r="G24" s="162"/>
    </row>
    <row r="25" spans="1:7" ht="15" customHeight="1">
      <c r="A25" s="178">
        <v>5</v>
      </c>
      <c r="B25" s="179" t="s">
        <v>79</v>
      </c>
      <c r="C25" s="180">
        <f>EPR!E14</f>
        <v>81.353741565829779</v>
      </c>
      <c r="D25" s="180">
        <f>EPR!F14</f>
        <v>95.025964550877646</v>
      </c>
      <c r="E25" s="181" t="s">
        <v>3</v>
      </c>
      <c r="F25" s="71" t="s">
        <v>17</v>
      </c>
      <c r="G25" s="72">
        <f>EPR!F12</f>
        <v>752828</v>
      </c>
    </row>
    <row r="26" spans="1:7">
      <c r="A26" s="178"/>
      <c r="B26" s="179"/>
      <c r="C26" s="180"/>
      <c r="D26" s="180"/>
      <c r="E26" s="181"/>
      <c r="F26" s="71" t="s">
        <v>18</v>
      </c>
      <c r="G26" s="72">
        <f>EPR!F13</f>
        <v>792234</v>
      </c>
    </row>
    <row r="27" spans="1:7" ht="7.5" customHeight="1">
      <c r="A27" s="154"/>
      <c r="B27" s="159"/>
      <c r="C27" s="159"/>
      <c r="D27" s="163"/>
      <c r="E27" s="161"/>
      <c r="F27" s="158"/>
      <c r="G27" s="162"/>
    </row>
    <row r="28" spans="1:7">
      <c r="A28" s="170">
        <v>6</v>
      </c>
      <c r="B28" s="172" t="s">
        <v>53</v>
      </c>
      <c r="C28" s="182">
        <f>EGC!E15</f>
        <v>90.05100663895935</v>
      </c>
      <c r="D28" s="182">
        <f>EGC!F15</f>
        <v>90.829484089042111</v>
      </c>
      <c r="E28" s="176" t="s">
        <v>3</v>
      </c>
      <c r="F28" s="69" t="s">
        <v>21</v>
      </c>
      <c r="G28" s="70">
        <f>EGC!F13</f>
        <v>809367</v>
      </c>
    </row>
    <row r="29" spans="1:7">
      <c r="A29" s="171"/>
      <c r="B29" s="173"/>
      <c r="C29" s="183"/>
      <c r="D29" s="183"/>
      <c r="E29" s="177"/>
      <c r="F29" s="69" t="s">
        <v>22</v>
      </c>
      <c r="G29" s="70">
        <f>EGC!F14</f>
        <v>891084</v>
      </c>
    </row>
    <row r="30" spans="1:7" ht="7.5" customHeight="1">
      <c r="A30" s="164"/>
      <c r="B30" s="159"/>
      <c r="C30" s="159"/>
      <c r="D30" s="163"/>
      <c r="E30" s="161"/>
      <c r="F30" s="158"/>
      <c r="G30" s="162"/>
    </row>
    <row r="31" spans="1:7">
      <c r="A31" s="178">
        <v>7</v>
      </c>
      <c r="B31" s="179" t="s">
        <v>80</v>
      </c>
      <c r="C31" s="180">
        <f>EGI!E15</f>
        <v>0.53797557604986324</v>
      </c>
      <c r="D31" s="180">
        <f>EGI!F15</f>
        <v>34.242837653478851</v>
      </c>
      <c r="E31" s="181" t="s">
        <v>3</v>
      </c>
      <c r="F31" s="71" t="s">
        <v>25</v>
      </c>
      <c r="G31" s="72">
        <f>EGI!F13</f>
        <v>3263</v>
      </c>
    </row>
    <row r="32" spans="1:7" ht="13.5" customHeight="1">
      <c r="A32" s="178"/>
      <c r="B32" s="179"/>
      <c r="C32" s="180"/>
      <c r="D32" s="180"/>
      <c r="E32" s="181"/>
      <c r="F32" s="71" t="s">
        <v>26</v>
      </c>
      <c r="G32" s="72">
        <f>EGI!F14</f>
        <v>9529</v>
      </c>
    </row>
    <row r="33" spans="1:7" ht="7.5" customHeight="1">
      <c r="A33" s="164"/>
      <c r="B33" s="159"/>
      <c r="C33" s="159"/>
      <c r="D33" s="163"/>
      <c r="E33" s="161"/>
      <c r="F33" s="158"/>
      <c r="G33" s="162"/>
    </row>
    <row r="34" spans="1:7">
      <c r="A34" s="170">
        <v>8</v>
      </c>
      <c r="B34" s="172" t="s">
        <v>54</v>
      </c>
      <c r="C34" s="182">
        <f>AUTOF!E15</f>
        <v>10.246100528579074</v>
      </c>
      <c r="D34" s="182">
        <f>AUTOF!F15</f>
        <v>7.3590687028536967</v>
      </c>
      <c r="E34" s="176" t="s">
        <v>3</v>
      </c>
      <c r="F34" s="69" t="s">
        <v>29</v>
      </c>
      <c r="G34" s="70">
        <f>AUTOF!F13</f>
        <v>59802</v>
      </c>
    </row>
    <row r="35" spans="1:7">
      <c r="A35" s="171"/>
      <c r="B35" s="173"/>
      <c r="C35" s="183"/>
      <c r="D35" s="183"/>
      <c r="E35" s="177"/>
      <c r="F35" s="69" t="s">
        <v>30</v>
      </c>
      <c r="G35" s="70">
        <f>AUTOF!F14</f>
        <v>812630</v>
      </c>
    </row>
    <row r="36" spans="1:7" ht="7.5" customHeight="1">
      <c r="A36" s="164"/>
      <c r="B36" s="159"/>
      <c r="C36" s="159"/>
      <c r="D36" s="163"/>
      <c r="E36" s="161"/>
      <c r="F36" s="158"/>
      <c r="G36" s="162"/>
    </row>
    <row r="37" spans="1:7">
      <c r="A37" s="178">
        <v>9</v>
      </c>
      <c r="B37" s="179" t="s">
        <v>55</v>
      </c>
      <c r="C37" s="180">
        <f>CAIP!E15</f>
        <v>95.106796116504853</v>
      </c>
      <c r="D37" s="180">
        <f>CAIP!F15</f>
        <v>82.973795903303198</v>
      </c>
      <c r="E37" s="181" t="s">
        <v>3</v>
      </c>
      <c r="F37" s="71" t="s">
        <v>33</v>
      </c>
      <c r="G37" s="72">
        <f>CAIP!F13</f>
        <v>89927</v>
      </c>
    </row>
    <row r="38" spans="1:7">
      <c r="A38" s="178"/>
      <c r="B38" s="179"/>
      <c r="C38" s="180"/>
      <c r="D38" s="180"/>
      <c r="E38" s="181"/>
      <c r="F38" s="71" t="s">
        <v>34</v>
      </c>
      <c r="G38" s="72">
        <f>CAIP!F14</f>
        <v>108380</v>
      </c>
    </row>
    <row r="39" spans="1:7" ht="7.5" customHeight="1">
      <c r="A39" s="154"/>
      <c r="B39" s="159"/>
      <c r="C39" s="159"/>
      <c r="D39" s="163"/>
      <c r="E39" s="161"/>
      <c r="F39" s="158"/>
      <c r="G39" s="162"/>
    </row>
    <row r="40" spans="1:7" ht="23.25">
      <c r="A40" s="170">
        <v>10</v>
      </c>
      <c r="B40" s="172" t="s">
        <v>56</v>
      </c>
      <c r="C40" s="182">
        <f>CNPR!E15</f>
        <v>77.738758868962407</v>
      </c>
      <c r="D40" s="182">
        <f>CNPR!F15</f>
        <v>90.230664857530527</v>
      </c>
      <c r="E40" s="176" t="s">
        <v>3</v>
      </c>
      <c r="F40" s="69" t="s">
        <v>38</v>
      </c>
      <c r="G40" s="70">
        <f>CNPR!F13</f>
        <v>812630</v>
      </c>
    </row>
    <row r="41" spans="1:7" ht="23.25">
      <c r="A41" s="171"/>
      <c r="B41" s="173"/>
      <c r="C41" s="183"/>
      <c r="D41" s="183"/>
      <c r="E41" s="177"/>
      <c r="F41" s="69" t="s">
        <v>39</v>
      </c>
      <c r="G41" s="70">
        <f>CNPR!F14</f>
        <v>900614</v>
      </c>
    </row>
    <row r="42" spans="1:7">
      <c r="A42" s="165" t="s">
        <v>81</v>
      </c>
    </row>
  </sheetData>
  <mergeCells count="47">
    <mergeCell ref="A34:A35"/>
    <mergeCell ref="B34:B35"/>
    <mergeCell ref="C34:C35"/>
    <mergeCell ref="D34:D35"/>
    <mergeCell ref="E34:E35"/>
    <mergeCell ref="A40:A41"/>
    <mergeCell ref="B40:B41"/>
    <mergeCell ref="C40:C41"/>
    <mergeCell ref="D40:D41"/>
    <mergeCell ref="E40:E41"/>
    <mergeCell ref="A28:A29"/>
    <mergeCell ref="B28:B29"/>
    <mergeCell ref="C28:C29"/>
    <mergeCell ref="D28:D29"/>
    <mergeCell ref="E28:E29"/>
    <mergeCell ref="A37:A38"/>
    <mergeCell ref="B37:B38"/>
    <mergeCell ref="C37:C38"/>
    <mergeCell ref="D37:D38"/>
    <mergeCell ref="E37:E38"/>
    <mergeCell ref="A22:A23"/>
    <mergeCell ref="B22:B23"/>
    <mergeCell ref="C22:C23"/>
    <mergeCell ref="D22:D23"/>
    <mergeCell ref="E22:E23"/>
    <mergeCell ref="A31:A32"/>
    <mergeCell ref="B31:B32"/>
    <mergeCell ref="C31:C32"/>
    <mergeCell ref="D31:D32"/>
    <mergeCell ref="E31:E32"/>
    <mergeCell ref="A19:A20"/>
    <mergeCell ref="B19:B20"/>
    <mergeCell ref="C19:C20"/>
    <mergeCell ref="D19:D20"/>
    <mergeCell ref="E19:E20"/>
    <mergeCell ref="A25:A26"/>
    <mergeCell ref="B25:B26"/>
    <mergeCell ref="C25:C26"/>
    <mergeCell ref="D25:D26"/>
    <mergeCell ref="E25:E26"/>
    <mergeCell ref="A8:G8"/>
    <mergeCell ref="F10:G10"/>
    <mergeCell ref="A14:A15"/>
    <mergeCell ref="B14:B15"/>
    <mergeCell ref="C14:C15"/>
    <mergeCell ref="D14:D15"/>
    <mergeCell ref="E14:E15"/>
  </mergeCells>
  <conditionalFormatting sqref="C14:D15">
    <cfRule type="iconSet" priority="10">
      <iconSet iconSet="3Arrows">
        <cfvo type="percent" val="0"/>
        <cfvo type="percent" val="33"/>
        <cfvo type="percent" val="67"/>
      </iconSet>
    </cfRule>
  </conditionalFormatting>
  <conditionalFormatting sqref="C19:D20">
    <cfRule type="iconSet" priority="8">
      <iconSet iconSet="3Arrows">
        <cfvo type="percent" val="0"/>
        <cfvo type="percent" val="33"/>
        <cfvo type="percent" val="67"/>
      </iconSet>
    </cfRule>
  </conditionalFormatting>
  <conditionalFormatting sqref="C22:D23">
    <cfRule type="iconSet" priority="7">
      <iconSet iconSet="3Arrows">
        <cfvo type="percent" val="0"/>
        <cfvo type="percent" val="33"/>
        <cfvo type="percent" val="67"/>
      </iconSet>
    </cfRule>
  </conditionalFormatting>
  <conditionalFormatting sqref="C25:D26">
    <cfRule type="iconSet" priority="6">
      <iconSet iconSet="3Arrows">
        <cfvo type="percent" val="0"/>
        <cfvo type="percent" val="33"/>
        <cfvo type="percent" val="67"/>
      </iconSet>
    </cfRule>
  </conditionalFormatting>
  <conditionalFormatting sqref="C28:D29">
    <cfRule type="iconSet" priority="5">
      <iconSet iconSet="3Arrows">
        <cfvo type="percent" val="0"/>
        <cfvo type="percent" val="33"/>
        <cfvo type="percent" val="67"/>
      </iconSet>
    </cfRule>
  </conditionalFormatting>
  <conditionalFormatting sqref="C31:D32">
    <cfRule type="iconSet" priority="4">
      <iconSet iconSet="3Arrows">
        <cfvo type="percent" val="0"/>
        <cfvo type="percent" val="33"/>
        <cfvo type="percent" val="67"/>
      </iconSet>
    </cfRule>
  </conditionalFormatting>
  <conditionalFormatting sqref="C34:D35">
    <cfRule type="iconSet" priority="3">
      <iconSet iconSet="3Arrows">
        <cfvo type="percent" val="0"/>
        <cfvo type="percent" val="33"/>
        <cfvo type="percent" val="67"/>
      </iconSet>
    </cfRule>
  </conditionalFormatting>
  <conditionalFormatting sqref="C37:D38">
    <cfRule type="iconSet" priority="2">
      <iconSet iconSet="3Arrows">
        <cfvo type="percent" val="0"/>
        <cfvo type="percent" val="33"/>
        <cfvo type="percent" val="67"/>
      </iconSet>
    </cfRule>
  </conditionalFormatting>
  <conditionalFormatting sqref="C40:D41">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view="pageBreakPreview" topLeftCell="A8" zoomScaleSheetLayoutView="100" workbookViewId="0">
      <selection activeCell="D46" sqref="D46"/>
    </sheetView>
  </sheetViews>
  <sheetFormatPr baseColWidth="10" defaultRowHeight="12.75"/>
  <cols>
    <col min="1" max="1" width="25.85546875" style="36" customWidth="1"/>
    <col min="2" max="6" width="10.140625" style="36" customWidth="1"/>
    <col min="7" max="7" width="3.28515625" style="36" customWidth="1"/>
    <col min="8" max="9" width="9.28515625" style="36" customWidth="1"/>
    <col min="10" max="10" width="1.28515625" style="36" customWidth="1"/>
    <col min="11" max="13" width="13" style="36" customWidth="1"/>
    <col min="14" max="14" width="10.28515625" style="36" customWidth="1"/>
    <col min="15" max="16384" width="11.42578125" style="36"/>
  </cols>
  <sheetData>
    <row r="1" spans="1:14" s="1" customFormat="1" ht="21" customHeight="1">
      <c r="C1" s="2"/>
      <c r="D1" s="2"/>
      <c r="E1" s="2"/>
      <c r="F1" s="2"/>
      <c r="G1" s="2"/>
      <c r="H1" s="2"/>
      <c r="I1" s="2"/>
      <c r="J1" s="3"/>
    </row>
    <row r="2" spans="1:14" s="1" customFormat="1" ht="21" customHeight="1">
      <c r="C2" s="2"/>
      <c r="D2" s="2"/>
      <c r="E2" s="2"/>
      <c r="F2" s="2"/>
      <c r="G2" s="2"/>
      <c r="H2" s="2"/>
      <c r="I2" s="2"/>
      <c r="J2" s="3"/>
    </row>
    <row r="3" spans="1:14" s="1" customFormat="1" ht="21" customHeight="1">
      <c r="C3" s="2"/>
      <c r="D3" s="2"/>
      <c r="E3" s="2"/>
      <c r="F3" s="2"/>
      <c r="G3" s="2"/>
      <c r="H3" s="2"/>
      <c r="I3" s="2"/>
      <c r="J3" s="3"/>
    </row>
    <row r="4" spans="1:14" s="1" customFormat="1" ht="21" customHeight="1">
      <c r="C4" s="2"/>
      <c r="D4" s="2"/>
      <c r="E4" s="222"/>
      <c r="F4" s="222"/>
      <c r="G4" s="222"/>
      <c r="H4" s="222"/>
      <c r="I4" s="222"/>
      <c r="J4" s="3"/>
    </row>
    <row r="5" spans="1:14" s="1" customFormat="1" ht="15.75" customHeight="1">
      <c r="C5" s="2"/>
      <c r="D5" s="2"/>
      <c r="E5" s="2"/>
      <c r="F5" s="2"/>
      <c r="G5" s="2"/>
      <c r="H5" s="2"/>
      <c r="I5" s="2"/>
      <c r="J5" s="3"/>
    </row>
    <row r="6" spans="1:14" s="1" customFormat="1" ht="15.75" customHeight="1">
      <c r="A6" s="6" t="s">
        <v>73</v>
      </c>
      <c r="C6" s="2"/>
      <c r="D6" s="2"/>
      <c r="E6" s="2"/>
      <c r="F6" s="2"/>
      <c r="G6" s="2"/>
      <c r="H6" s="2"/>
      <c r="I6" s="2"/>
      <c r="J6" s="3"/>
    </row>
    <row r="7" spans="1:14" s="1" customFormat="1" ht="21.95" customHeight="1">
      <c r="A7" s="223" t="s">
        <v>36</v>
      </c>
      <c r="B7" s="223"/>
      <c r="C7" s="223"/>
      <c r="D7" s="223"/>
      <c r="E7" s="223"/>
      <c r="F7" s="223"/>
      <c r="G7" s="223"/>
      <c r="H7" s="223"/>
      <c r="I7" s="223"/>
      <c r="J7" s="7"/>
      <c r="K7" s="8"/>
      <c r="L7" s="8"/>
      <c r="M7" s="8"/>
      <c r="N7" s="8"/>
    </row>
    <row r="8" spans="1:14" s="1" customFormat="1" ht="21.75" customHeight="1">
      <c r="A8" s="224" t="s">
        <v>1</v>
      </c>
      <c r="B8" s="224"/>
      <c r="C8" s="224"/>
      <c r="D8" s="224"/>
      <c r="E8" s="224"/>
      <c r="F8" s="224"/>
      <c r="G8" s="224"/>
      <c r="H8" s="224"/>
      <c r="I8" s="224"/>
      <c r="J8" s="7"/>
      <c r="K8" s="8"/>
      <c r="L8" s="8"/>
      <c r="M8" s="8"/>
      <c r="N8" s="8"/>
    </row>
    <row r="9" spans="1:14" s="1" customFormat="1" ht="15.75" customHeight="1">
      <c r="J9" s="3"/>
      <c r="M9" s="9"/>
      <c r="N9" s="9"/>
    </row>
    <row r="10" spans="1:14" s="13" customFormat="1" ht="15" customHeight="1">
      <c r="A10" s="10"/>
      <c r="B10" s="225" t="s">
        <v>42</v>
      </c>
      <c r="C10" s="226"/>
      <c r="D10" s="226"/>
      <c r="E10" s="226"/>
      <c r="F10" s="226"/>
      <c r="G10" s="11"/>
      <c r="H10" s="12"/>
      <c r="I10" s="12"/>
      <c r="J10" s="14" t="s">
        <v>37</v>
      </c>
      <c r="L10" s="9"/>
      <c r="M10" s="9"/>
      <c r="N10" s="9"/>
    </row>
    <row r="11" spans="1:14" s="13" customFormat="1" ht="15" customHeight="1">
      <c r="A11" s="10"/>
      <c r="B11" s="239">
        <v>2007</v>
      </c>
      <c r="C11" s="239">
        <v>2008</v>
      </c>
      <c r="D11" s="239">
        <v>2009</v>
      </c>
      <c r="E11" s="239">
        <v>2010</v>
      </c>
      <c r="F11" s="239">
        <v>2011</v>
      </c>
      <c r="G11" s="15"/>
      <c r="H11" s="229" t="s">
        <v>76</v>
      </c>
      <c r="I11" s="230"/>
      <c r="J11" s="14"/>
      <c r="L11" s="9"/>
      <c r="M11" s="9"/>
      <c r="N11" s="9"/>
    </row>
    <row r="12" spans="1:14" s="16" customFormat="1" ht="11.25" customHeight="1">
      <c r="A12" s="13"/>
      <c r="B12" s="240"/>
      <c r="C12" s="240"/>
      <c r="D12" s="240"/>
      <c r="E12" s="240"/>
      <c r="F12" s="240"/>
      <c r="G12" s="15"/>
      <c r="H12" s="17" t="s">
        <v>2</v>
      </c>
      <c r="I12" s="18" t="s">
        <v>3</v>
      </c>
      <c r="L12" s="234"/>
      <c r="M12" s="234"/>
      <c r="N12" s="234"/>
    </row>
    <row r="13" spans="1:14" s="16" customFormat="1" ht="18.75" customHeight="1">
      <c r="A13" s="19" t="s">
        <v>38</v>
      </c>
      <c r="B13" s="20">
        <v>709175</v>
      </c>
      <c r="C13" s="20">
        <v>804875</v>
      </c>
      <c r="D13" s="20">
        <v>818576</v>
      </c>
      <c r="E13" s="20">
        <v>801583</v>
      </c>
      <c r="F13" s="20">
        <v>812630</v>
      </c>
      <c r="G13" s="21"/>
      <c r="H13" s="22">
        <f>F13-E13</f>
        <v>11047</v>
      </c>
      <c r="I13" s="23">
        <f>F13/E13-1</f>
        <v>1.3781479896654458E-2</v>
      </c>
      <c r="L13" s="234"/>
      <c r="M13" s="234"/>
      <c r="N13" s="234"/>
    </row>
    <row r="14" spans="1:14" s="16" customFormat="1" ht="18.75" customHeight="1">
      <c r="A14" s="19" t="s">
        <v>39</v>
      </c>
      <c r="B14" s="20">
        <v>973360</v>
      </c>
      <c r="C14" s="20">
        <v>1227735</v>
      </c>
      <c r="D14" s="20">
        <v>941182</v>
      </c>
      <c r="E14" s="20">
        <v>1031124</v>
      </c>
      <c r="F14" s="20">
        <v>900614</v>
      </c>
      <c r="G14" s="21"/>
      <c r="H14" s="22">
        <f>F14-E14</f>
        <v>-130510</v>
      </c>
      <c r="I14" s="23">
        <f>F14/E14-1</f>
        <v>-0.12657061614316023</v>
      </c>
      <c r="J14" s="60"/>
      <c r="L14" s="234"/>
      <c r="M14" s="234"/>
      <c r="N14" s="234"/>
    </row>
    <row r="15" spans="1:14" s="16" customFormat="1" ht="30.75" customHeight="1">
      <c r="A15" s="26" t="s">
        <v>40</v>
      </c>
      <c r="B15" s="27">
        <f>(B13/B14)*100</f>
        <v>72.858449083586748</v>
      </c>
      <c r="C15" s="27">
        <f>(C13/C14)*100</f>
        <v>65.557714001800065</v>
      </c>
      <c r="D15" s="28">
        <f>IF(D14=0,0,(D13/D14)*100)</f>
        <v>86.973189032514426</v>
      </c>
      <c r="E15" s="28">
        <f>IF(E14=0,0,(E13/E14)*100)</f>
        <v>77.738758868962407</v>
      </c>
      <c r="F15" s="28">
        <f>IF(F14=0,0,(F13/F14)*100)</f>
        <v>90.230664857530527</v>
      </c>
      <c r="G15" s="29"/>
      <c r="H15" s="235">
        <f>F15-E15</f>
        <v>12.491905988568121</v>
      </c>
      <c r="I15" s="236"/>
      <c r="J15" s="30"/>
      <c r="L15" s="234"/>
      <c r="M15" s="234"/>
      <c r="N15" s="234"/>
    </row>
    <row r="16" spans="1:14" ht="36" customHeight="1">
      <c r="A16" s="55"/>
      <c r="B16" s="241"/>
      <c r="C16" s="241"/>
      <c r="D16" s="241"/>
      <c r="E16" s="241"/>
      <c r="F16" s="32"/>
      <c r="G16" s="32"/>
      <c r="H16" s="33"/>
      <c r="I16" s="33"/>
      <c r="L16" s="234"/>
      <c r="M16" s="234"/>
      <c r="N16" s="234"/>
    </row>
    <row r="17" spans="1:33" ht="18" customHeight="1">
      <c r="A17" s="37"/>
      <c r="B17" s="38"/>
      <c r="C17" s="38"/>
      <c r="D17" s="38"/>
      <c r="E17" s="38"/>
      <c r="F17" s="32"/>
      <c r="G17" s="38"/>
      <c r="H17" s="33"/>
      <c r="I17" s="33"/>
      <c r="L17" s="234"/>
      <c r="M17" s="234"/>
      <c r="N17" s="234"/>
    </row>
    <row r="18" spans="1:33" ht="18" customHeight="1">
      <c r="A18" s="40"/>
      <c r="B18" s="41"/>
      <c r="C18" s="42"/>
      <c r="D18" s="42"/>
      <c r="E18" s="41"/>
      <c r="F18" s="41"/>
      <c r="G18" s="41"/>
      <c r="H18" s="43"/>
      <c r="I18" s="43"/>
      <c r="L18" s="234"/>
      <c r="M18" s="234"/>
      <c r="N18" s="234"/>
    </row>
    <row r="19" spans="1:33" ht="18" customHeight="1"/>
    <row r="20" spans="1:33" ht="18" customHeight="1">
      <c r="L20" s="234"/>
      <c r="M20" s="234"/>
      <c r="N20" s="234"/>
    </row>
    <row r="21" spans="1:33" ht="18" customHeight="1">
      <c r="L21" s="234"/>
      <c r="M21" s="234"/>
      <c r="N21" s="234"/>
    </row>
    <row r="22" spans="1:33" ht="18" customHeight="1">
      <c r="E22" s="44"/>
      <c r="F22" s="144">
        <f>'C-PSA'!F14</f>
        <v>812630</v>
      </c>
      <c r="G22" s="44"/>
      <c r="H22" s="44"/>
      <c r="I22" s="44"/>
      <c r="J22" s="44"/>
      <c r="K22" s="44"/>
      <c r="L22" s="234"/>
      <c r="M22" s="234"/>
      <c r="N22" s="234"/>
      <c r="AD22" s="238" t="s">
        <v>7</v>
      </c>
      <c r="AE22" s="231">
        <v>2000</v>
      </c>
      <c r="AF22" s="45" t="s">
        <v>8</v>
      </c>
      <c r="AG22" s="47">
        <v>10.4</v>
      </c>
    </row>
    <row r="23" spans="1:33" ht="18" customHeight="1">
      <c r="E23" s="44"/>
      <c r="F23" s="44"/>
      <c r="G23" s="44"/>
      <c r="H23" s="44"/>
      <c r="I23" s="44"/>
      <c r="J23" s="44"/>
      <c r="K23" s="44"/>
      <c r="L23" s="234"/>
      <c r="M23" s="234"/>
      <c r="N23" s="234"/>
      <c r="O23" s="44"/>
      <c r="AD23" s="238"/>
      <c r="AE23" s="232"/>
      <c r="AF23" s="45" t="s">
        <v>9</v>
      </c>
      <c r="AG23" s="47">
        <v>9.8000000000000007</v>
      </c>
    </row>
    <row r="24" spans="1:33" ht="18" customHeight="1">
      <c r="E24" s="44"/>
      <c r="F24" s="44"/>
      <c r="G24" s="44"/>
      <c r="H24" s="44"/>
      <c r="I24" s="44"/>
      <c r="J24" s="44"/>
      <c r="K24" s="44"/>
      <c r="L24" s="234"/>
      <c r="M24" s="234"/>
      <c r="N24" s="234"/>
      <c r="O24" s="44"/>
      <c r="AD24" s="238"/>
      <c r="AE24" s="232"/>
      <c r="AF24" s="45" t="s">
        <v>10</v>
      </c>
      <c r="AG24" s="47">
        <v>8.6999999999999993</v>
      </c>
    </row>
    <row r="25" spans="1:33" ht="18" customHeight="1">
      <c r="E25" s="44"/>
      <c r="F25" s="44"/>
      <c r="G25" s="44"/>
      <c r="H25" s="44"/>
      <c r="I25" s="44"/>
      <c r="J25" s="44"/>
      <c r="K25" s="44"/>
      <c r="L25" s="44"/>
      <c r="M25" s="44"/>
      <c r="N25" s="44"/>
      <c r="O25" s="44"/>
      <c r="AD25" s="238"/>
      <c r="AE25" s="233"/>
      <c r="AF25" s="45" t="s">
        <v>11</v>
      </c>
      <c r="AG25" s="50">
        <v>9.15</v>
      </c>
    </row>
    <row r="26" spans="1:33" ht="18" customHeight="1">
      <c r="E26" s="44"/>
      <c r="F26" s="44"/>
      <c r="G26" s="44"/>
      <c r="H26" s="44"/>
      <c r="I26" s="44"/>
      <c r="J26" s="44"/>
      <c r="K26" s="44"/>
      <c r="L26" s="44"/>
      <c r="M26" s="44"/>
      <c r="N26" s="44"/>
      <c r="O26" s="44"/>
      <c r="AD26" s="238"/>
      <c r="AE26" s="231">
        <v>2001</v>
      </c>
      <c r="AF26" s="45" t="s">
        <v>8</v>
      </c>
      <c r="AG26" s="47">
        <v>10.4</v>
      </c>
    </row>
    <row r="27" spans="1:33" ht="18" customHeight="1">
      <c r="L27" s="44"/>
      <c r="M27" s="44"/>
      <c r="N27" s="44"/>
      <c r="O27" s="44"/>
      <c r="AD27" s="238"/>
      <c r="AE27" s="232"/>
      <c r="AF27" s="45" t="s">
        <v>9</v>
      </c>
      <c r="AG27" s="50">
        <v>10</v>
      </c>
    </row>
    <row r="28" spans="1:33" ht="18" customHeight="1">
      <c r="L28" s="44"/>
      <c r="M28" s="44"/>
      <c r="N28" s="44"/>
      <c r="O28" s="44"/>
      <c r="AD28" s="238"/>
      <c r="AE28" s="232"/>
      <c r="AF28" s="45" t="s">
        <v>10</v>
      </c>
      <c r="AG28" s="47">
        <v>10.7</v>
      </c>
    </row>
    <row r="29" spans="1:33" ht="18" customHeight="1">
      <c r="AD29" s="238"/>
      <c r="AE29" s="233"/>
      <c r="AF29" s="45" t="s">
        <v>11</v>
      </c>
      <c r="AG29" s="47">
        <v>9.3000000000000007</v>
      </c>
    </row>
    <row r="30" spans="1:33" ht="33" customHeight="1">
      <c r="AD30" s="238"/>
      <c r="AE30" s="46">
        <v>2002</v>
      </c>
      <c r="AF30" s="45" t="s">
        <v>8</v>
      </c>
      <c r="AG30" s="47">
        <v>10.199999999999999</v>
      </c>
    </row>
    <row r="31" spans="1:33" ht="33" customHeight="1">
      <c r="AD31" s="238"/>
      <c r="AE31" s="48"/>
      <c r="AF31" s="45"/>
      <c r="AG31" s="47"/>
    </row>
    <row r="32" spans="1:33" ht="84.75" customHeight="1">
      <c r="AD32" s="238"/>
      <c r="AE32" s="48"/>
      <c r="AF32" s="45"/>
      <c r="AG32" s="47"/>
    </row>
    <row r="33" spans="2:33" ht="33" customHeight="1">
      <c r="AD33" s="238"/>
      <c r="AE33" s="48"/>
      <c r="AF33" s="45"/>
      <c r="AG33" s="47"/>
    </row>
    <row r="34" spans="2:33" ht="33" customHeight="1">
      <c r="B34" s="51"/>
      <c r="AD34" s="238"/>
      <c r="AE34" s="48"/>
      <c r="AF34" s="45"/>
      <c r="AG34" s="47"/>
    </row>
    <row r="35" spans="2:33" ht="66" customHeight="1">
      <c r="AD35" s="238"/>
      <c r="AE35" s="49"/>
      <c r="AF35" s="45" t="s">
        <v>11</v>
      </c>
      <c r="AG35" s="47">
        <v>13.5</v>
      </c>
    </row>
    <row r="36" spans="2:33" ht="33" customHeight="1">
      <c r="AD36" s="65"/>
      <c r="AE36" s="65"/>
      <c r="AF36" s="65"/>
      <c r="AG36" s="66"/>
    </row>
    <row r="37" spans="2:33" ht="38.25" customHeight="1"/>
    <row r="38" spans="2:33" ht="23.25" customHeight="1"/>
    <row r="39" spans="2:33" ht="23.25" customHeight="1"/>
    <row r="41" spans="2:33" ht="8.25" customHeight="1"/>
    <row r="42" spans="2:33" hidden="1"/>
    <row r="43" spans="2:33" hidden="1"/>
    <row r="44" spans="2:33" hidden="1"/>
    <row r="45" spans="2:33" hidden="1"/>
    <row r="46" spans="2:33" hidden="1"/>
    <row r="54" spans="1:1">
      <c r="A54" s="52"/>
    </row>
  </sheetData>
  <autoFilter ref="B21:B35"/>
  <mergeCells count="18">
    <mergeCell ref="AE22:AE25"/>
    <mergeCell ref="AE26:AE29"/>
    <mergeCell ref="L12:N15"/>
    <mergeCell ref="H15:I15"/>
    <mergeCell ref="B16:E16"/>
    <mergeCell ref="L16:N18"/>
    <mergeCell ref="L20:N24"/>
    <mergeCell ref="AD22:AD35"/>
    <mergeCell ref="E4:I4"/>
    <mergeCell ref="A7:I7"/>
    <mergeCell ref="A8:I8"/>
    <mergeCell ref="B10:F10"/>
    <mergeCell ref="B11:B12"/>
    <mergeCell ref="C11:C12"/>
    <mergeCell ref="D11:D12"/>
    <mergeCell ref="E11:E12"/>
    <mergeCell ref="H11:I11"/>
    <mergeCell ref="F11:F12"/>
  </mergeCells>
  <conditionalFormatting sqref="H13:H15 I13:I14">
    <cfRule type="cellIs" dxfId="0" priority="4" stopIfTrue="1" operator="lessThan">
      <formula>0</formula>
    </cfRule>
  </conditionalFormatting>
  <printOptions horizontalCentered="1"/>
  <pageMargins left="0.78740157480314965" right="0.78740157480314965" top="0.39370078740157483" bottom="0.39370078740157483" header="0" footer="0"/>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57"/>
  <sheetViews>
    <sheetView showGridLines="0" tabSelected="1" view="pageBreakPreview" topLeftCell="A16" zoomScale="98" zoomScaleNormal="100" zoomScaleSheetLayoutView="98" workbookViewId="0">
      <selection activeCell="Z36" sqref="Z36"/>
    </sheetView>
  </sheetViews>
  <sheetFormatPr baseColWidth="10" defaultColWidth="5.42578125" defaultRowHeight="12.75"/>
  <cols>
    <col min="1" max="1" width="11.85546875" style="95" customWidth="1"/>
    <col min="2" max="15" width="4.7109375" style="95" customWidth="1"/>
    <col min="16" max="16" width="5.7109375" style="95" customWidth="1"/>
    <col min="17" max="17" width="2.42578125" style="95" customWidth="1"/>
    <col min="18" max="23" width="5.42578125" style="95" customWidth="1"/>
    <col min="24" max="24" width="3.42578125" style="96" customWidth="1"/>
    <col min="25" max="29" width="7.42578125" style="126" customWidth="1"/>
    <col min="30" max="238" width="11.42578125" style="95" customWidth="1"/>
    <col min="239" max="239" width="11.85546875" style="95" customWidth="1"/>
    <col min="240" max="254" width="4.7109375" style="95" customWidth="1"/>
    <col min="255" max="255" width="2.42578125" style="95" customWidth="1"/>
    <col min="256" max="16384" width="5.42578125" style="95"/>
  </cols>
  <sheetData>
    <row r="3" spans="1:29">
      <c r="Z3" s="147"/>
      <c r="AB3" s="127"/>
    </row>
    <row r="5" spans="1:29" s="97" customFormat="1">
      <c r="A5" s="95"/>
      <c r="E5" s="98"/>
      <c r="F5" s="98"/>
      <c r="G5" s="98"/>
      <c r="H5" s="98"/>
      <c r="I5" s="98"/>
      <c r="J5" s="98"/>
      <c r="K5" s="98"/>
      <c r="L5" s="98"/>
      <c r="M5" s="98"/>
      <c r="N5" s="98"/>
      <c r="O5" s="98"/>
      <c r="P5" s="98"/>
      <c r="Q5" s="98"/>
      <c r="R5" s="98"/>
      <c r="S5" s="98"/>
      <c r="T5" s="99"/>
      <c r="U5" s="99"/>
      <c r="V5" s="99"/>
      <c r="W5" s="99"/>
      <c r="X5" s="100"/>
      <c r="Y5" s="128"/>
      <c r="Z5" s="128"/>
      <c r="AA5" s="128"/>
      <c r="AB5" s="128"/>
      <c r="AC5" s="128"/>
    </row>
    <row r="6" spans="1:29" s="97" customFormat="1" ht="9">
      <c r="A6" s="102"/>
      <c r="B6" s="102"/>
      <c r="C6" s="102"/>
      <c r="D6" s="102"/>
      <c r="E6" s="103"/>
      <c r="F6" s="103"/>
      <c r="G6" s="103"/>
      <c r="H6" s="103"/>
      <c r="I6" s="103"/>
      <c r="J6" s="103"/>
      <c r="K6" s="103"/>
      <c r="L6" s="103"/>
      <c r="M6" s="103"/>
      <c r="N6" s="103"/>
      <c r="O6" s="103"/>
      <c r="P6" s="103"/>
      <c r="Q6" s="103"/>
      <c r="R6" s="103"/>
      <c r="S6" s="103"/>
      <c r="T6" s="104"/>
      <c r="U6" s="104"/>
      <c r="V6" s="104"/>
      <c r="W6" s="104"/>
      <c r="X6" s="100"/>
      <c r="Y6" s="100"/>
      <c r="Z6" s="128"/>
      <c r="AA6" s="128"/>
      <c r="AB6" s="128"/>
      <c r="AC6" s="128"/>
    </row>
    <row r="7" spans="1:29" s="102" customFormat="1" ht="12">
      <c r="A7" s="105" t="s">
        <v>72</v>
      </c>
      <c r="E7" s="103"/>
      <c r="F7" s="103"/>
      <c r="G7" s="103"/>
      <c r="H7" s="103"/>
      <c r="I7" s="103"/>
      <c r="J7" s="103"/>
      <c r="K7" s="103"/>
      <c r="L7" s="103"/>
      <c r="M7" s="103"/>
      <c r="N7" s="103"/>
      <c r="O7" s="190"/>
      <c r="P7" s="190"/>
      <c r="Q7" s="190"/>
      <c r="R7" s="190"/>
      <c r="S7" s="190"/>
      <c r="T7" s="190"/>
      <c r="U7" s="190"/>
      <c r="V7" s="149"/>
      <c r="W7" s="149"/>
      <c r="X7" s="101"/>
      <c r="Y7" s="128"/>
      <c r="Z7" s="128"/>
      <c r="AA7" s="128"/>
      <c r="AB7" s="128"/>
      <c r="AC7" s="128"/>
    </row>
    <row r="8" spans="1:29" s="97" customFormat="1" ht="18">
      <c r="A8" s="191" t="s">
        <v>43</v>
      </c>
      <c r="B8" s="191"/>
      <c r="C8" s="191"/>
      <c r="D8" s="191"/>
      <c r="E8" s="191"/>
      <c r="F8" s="191"/>
      <c r="G8" s="191"/>
      <c r="H8" s="191"/>
      <c r="I8" s="191"/>
      <c r="J8" s="191"/>
      <c r="K8" s="191"/>
      <c r="L8" s="191"/>
      <c r="M8" s="191"/>
      <c r="N8" s="191"/>
      <c r="O8" s="191"/>
      <c r="P8" s="191"/>
      <c r="Q8" s="191"/>
      <c r="R8" s="191"/>
      <c r="S8" s="191"/>
      <c r="T8" s="191"/>
      <c r="U8" s="191"/>
      <c r="V8" s="191"/>
      <c r="W8" s="191"/>
      <c r="X8" s="106"/>
      <c r="Y8" s="129"/>
      <c r="Z8" s="129"/>
      <c r="AA8" s="129"/>
      <c r="AB8" s="129"/>
      <c r="AC8" s="128"/>
    </row>
    <row r="9" spans="1:29" s="97" customFormat="1" ht="11.25">
      <c r="U9" s="99"/>
      <c r="V9" s="99"/>
      <c r="W9" s="99"/>
      <c r="X9" s="100"/>
      <c r="Y9" s="128"/>
      <c r="Z9" s="128"/>
      <c r="AA9" s="130"/>
      <c r="AB9" s="130"/>
      <c r="AC9" s="128"/>
    </row>
    <row r="10" spans="1:29" s="109" customFormat="1" ht="11.25">
      <c r="A10" s="107"/>
      <c r="B10" s="192" t="s">
        <v>57</v>
      </c>
      <c r="C10" s="193"/>
      <c r="D10" s="193"/>
      <c r="E10" s="193"/>
      <c r="F10" s="193"/>
      <c r="G10" s="193"/>
      <c r="H10" s="193"/>
      <c r="I10" s="193"/>
      <c r="J10" s="193"/>
      <c r="K10" s="193"/>
      <c r="L10" s="193"/>
      <c r="M10" s="193"/>
      <c r="N10" s="193"/>
      <c r="O10" s="193"/>
      <c r="P10" s="194"/>
      <c r="Q10" s="73"/>
      <c r="R10" s="195" t="s">
        <v>76</v>
      </c>
      <c r="S10" s="195"/>
      <c r="T10" s="195"/>
      <c r="U10" s="195"/>
      <c r="V10" s="195"/>
      <c r="W10" s="195"/>
      <c r="X10" s="108"/>
      <c r="Y10" s="108"/>
      <c r="Z10" s="130"/>
      <c r="AA10" s="130"/>
      <c r="AB10" s="130"/>
      <c r="AC10" s="131"/>
    </row>
    <row r="11" spans="1:29" s="109" customFormat="1" ht="9">
      <c r="A11" s="107"/>
      <c r="B11" s="196">
        <v>2007</v>
      </c>
      <c r="C11" s="197"/>
      <c r="D11" s="198"/>
      <c r="E11" s="196">
        <v>2008</v>
      </c>
      <c r="F11" s="197"/>
      <c r="G11" s="198"/>
      <c r="H11" s="196">
        <v>2009</v>
      </c>
      <c r="I11" s="197"/>
      <c r="J11" s="198"/>
      <c r="K11" s="196">
        <v>2010</v>
      </c>
      <c r="L11" s="197"/>
      <c r="M11" s="198"/>
      <c r="N11" s="196">
        <v>2011</v>
      </c>
      <c r="O11" s="197"/>
      <c r="P11" s="198"/>
      <c r="Q11" s="74"/>
      <c r="R11" s="199" t="s">
        <v>58</v>
      </c>
      <c r="S11" s="201"/>
      <c r="T11" s="199" t="s">
        <v>59</v>
      </c>
      <c r="U11" s="201"/>
      <c r="V11" s="202" t="s">
        <v>60</v>
      </c>
      <c r="W11" s="203"/>
      <c r="X11" s="108"/>
      <c r="Y11" s="131"/>
      <c r="Z11" s="132"/>
      <c r="AA11" s="132"/>
      <c r="AB11" s="132"/>
      <c r="AC11" s="132"/>
    </row>
    <row r="12" spans="1:29" s="111" customFormat="1">
      <c r="A12" s="109"/>
      <c r="B12" s="199"/>
      <c r="C12" s="200"/>
      <c r="D12" s="201"/>
      <c r="E12" s="199"/>
      <c r="F12" s="200"/>
      <c r="G12" s="201"/>
      <c r="H12" s="199"/>
      <c r="I12" s="200"/>
      <c r="J12" s="201"/>
      <c r="K12" s="199"/>
      <c r="L12" s="200"/>
      <c r="M12" s="201"/>
      <c r="N12" s="199"/>
      <c r="O12" s="200"/>
      <c r="P12" s="201"/>
      <c r="Q12" s="74"/>
      <c r="R12" s="206" t="s">
        <v>2</v>
      </c>
      <c r="S12" s="206" t="s">
        <v>3</v>
      </c>
      <c r="T12" s="206" t="s">
        <v>2</v>
      </c>
      <c r="U12" s="206" t="s">
        <v>3</v>
      </c>
      <c r="V12" s="206" t="s">
        <v>2</v>
      </c>
      <c r="W12" s="206" t="s">
        <v>3</v>
      </c>
      <c r="X12" s="110"/>
      <c r="Y12" s="189" t="s">
        <v>61</v>
      </c>
      <c r="Z12" s="189"/>
      <c r="AA12" s="189"/>
      <c r="AB12" s="189"/>
      <c r="AC12" s="189"/>
    </row>
    <row r="13" spans="1:29" s="111" customFormat="1">
      <c r="A13" s="109"/>
      <c r="B13" s="123" t="s">
        <v>62</v>
      </c>
      <c r="C13" s="123" t="s">
        <v>63</v>
      </c>
      <c r="D13" s="124" t="s">
        <v>64</v>
      </c>
      <c r="E13" s="123" t="s">
        <v>62</v>
      </c>
      <c r="F13" s="123" t="s">
        <v>63</v>
      </c>
      <c r="G13" s="124" t="s">
        <v>64</v>
      </c>
      <c r="H13" s="123" t="s">
        <v>62</v>
      </c>
      <c r="I13" s="123" t="s">
        <v>63</v>
      </c>
      <c r="J13" s="124" t="s">
        <v>64</v>
      </c>
      <c r="K13" s="123" t="s">
        <v>62</v>
      </c>
      <c r="L13" s="123" t="s">
        <v>63</v>
      </c>
      <c r="M13" s="124" t="s">
        <v>64</v>
      </c>
      <c r="N13" s="123" t="s">
        <v>62</v>
      </c>
      <c r="O13" s="123" t="s">
        <v>63</v>
      </c>
      <c r="P13" s="124" t="s">
        <v>64</v>
      </c>
      <c r="Q13" s="74"/>
      <c r="R13" s="207"/>
      <c r="S13" s="207"/>
      <c r="T13" s="207"/>
      <c r="U13" s="207"/>
      <c r="V13" s="207"/>
      <c r="W13" s="207"/>
      <c r="X13" s="110"/>
      <c r="Y13" s="133">
        <f>B11</f>
        <v>2007</v>
      </c>
      <c r="Z13" s="134">
        <f>E11</f>
        <v>2008</v>
      </c>
      <c r="AA13" s="133">
        <f>H11</f>
        <v>2009</v>
      </c>
      <c r="AB13" s="133">
        <f>K11</f>
        <v>2010</v>
      </c>
      <c r="AC13" s="133">
        <f>N11</f>
        <v>2011</v>
      </c>
    </row>
    <row r="14" spans="1:29" s="111" customFormat="1" ht="18">
      <c r="A14" s="112" t="s">
        <v>43</v>
      </c>
      <c r="B14" s="75">
        <v>21072</v>
      </c>
      <c r="C14" s="75">
        <v>43607</v>
      </c>
      <c r="D14" s="75">
        <v>46226</v>
      </c>
      <c r="E14" s="76">
        <v>25311</v>
      </c>
      <c r="F14" s="76">
        <v>48551</v>
      </c>
      <c r="G14" s="76">
        <v>59371</v>
      </c>
      <c r="H14" s="76">
        <v>22334</v>
      </c>
      <c r="I14" s="76">
        <v>45104</v>
      </c>
      <c r="J14" s="76">
        <v>85006</v>
      </c>
      <c r="K14" s="76">
        <v>21834</v>
      </c>
      <c r="L14" s="76">
        <v>52431</v>
      </c>
      <c r="M14" s="76">
        <v>54790</v>
      </c>
      <c r="N14" s="76">
        <v>22476</v>
      </c>
      <c r="O14" s="76">
        <v>45622</v>
      </c>
      <c r="P14" s="76">
        <v>77299</v>
      </c>
      <c r="Q14" s="77"/>
      <c r="R14" s="78">
        <f>N14-K14</f>
        <v>642</v>
      </c>
      <c r="S14" s="79">
        <f>N14/K14-1</f>
        <v>2.9403682330310543E-2</v>
      </c>
      <c r="T14" s="80">
        <f>O14-L14</f>
        <v>-6809</v>
      </c>
      <c r="U14" s="79">
        <f>O14/L14-1</f>
        <v>-0.12986591901737521</v>
      </c>
      <c r="V14" s="76">
        <f>P14-M14</f>
        <v>22509</v>
      </c>
      <c r="W14" s="79">
        <f>P14/M14-1</f>
        <v>0.41082314290929012</v>
      </c>
      <c r="X14" s="113"/>
      <c r="Y14" s="147">
        <f>D14</f>
        <v>46226</v>
      </c>
      <c r="Z14" s="135">
        <f>G14</f>
        <v>59371</v>
      </c>
      <c r="AA14" s="147">
        <f>J14</f>
        <v>85006</v>
      </c>
      <c r="AB14" s="147">
        <f>M14</f>
        <v>54790</v>
      </c>
      <c r="AC14" s="147">
        <f>P14</f>
        <v>77299</v>
      </c>
    </row>
    <row r="15" spans="1:29" s="111" customFormat="1">
      <c r="A15" s="81"/>
      <c r="B15" s="82"/>
      <c r="C15" s="82"/>
      <c r="D15" s="82"/>
      <c r="E15" s="82"/>
      <c r="F15" s="82"/>
      <c r="G15" s="82"/>
      <c r="H15" s="82"/>
      <c r="I15" s="82"/>
      <c r="J15" s="82"/>
      <c r="K15" s="82"/>
      <c r="L15" s="82"/>
      <c r="M15" s="82"/>
      <c r="N15" s="82"/>
      <c r="O15" s="82"/>
      <c r="P15" s="82"/>
      <c r="Q15" s="83"/>
      <c r="R15" s="84"/>
      <c r="S15" s="85"/>
      <c r="T15" s="114"/>
      <c r="U15" s="114"/>
      <c r="V15" s="114"/>
      <c r="W15" s="114"/>
      <c r="X15" s="113"/>
      <c r="Y15" s="136"/>
      <c r="Z15" s="130"/>
      <c r="AA15" s="130"/>
      <c r="AB15" s="130"/>
      <c r="AC15" s="136"/>
    </row>
    <row r="16" spans="1:29" s="111" customFormat="1" ht="18.75" customHeight="1">
      <c r="A16" s="81"/>
      <c r="B16" s="82"/>
      <c r="C16" s="82"/>
      <c r="D16" s="82"/>
      <c r="E16" s="82"/>
      <c r="F16" s="82"/>
      <c r="G16" s="82"/>
      <c r="H16" s="82"/>
      <c r="I16" s="82"/>
      <c r="J16" s="82"/>
      <c r="K16" s="82"/>
      <c r="L16" s="82"/>
      <c r="M16" s="82"/>
      <c r="N16" s="82"/>
      <c r="O16" s="82"/>
      <c r="P16" s="82"/>
      <c r="Q16" s="83"/>
      <c r="R16" s="242" t="s">
        <v>83</v>
      </c>
      <c r="S16" s="243"/>
      <c r="T16" s="243"/>
      <c r="U16" s="243"/>
      <c r="V16" s="243"/>
      <c r="W16" s="244"/>
      <c r="X16" s="113"/>
      <c r="Y16" s="136"/>
      <c r="Z16" s="130"/>
      <c r="AA16" s="130"/>
      <c r="AB16" s="130"/>
      <c r="AC16" s="136"/>
    </row>
    <row r="17" spans="1:29" s="111" customFormat="1">
      <c r="A17" s="81"/>
      <c r="B17" s="184" t="s">
        <v>65</v>
      </c>
      <c r="C17" s="185"/>
      <c r="D17" s="185"/>
      <c r="E17" s="185"/>
      <c r="F17" s="185"/>
      <c r="G17" s="185"/>
      <c r="H17" s="185"/>
      <c r="I17" s="185"/>
      <c r="J17" s="185"/>
      <c r="K17" s="185"/>
      <c r="L17" s="185"/>
      <c r="M17" s="185"/>
      <c r="N17" s="185"/>
      <c r="O17" s="185"/>
      <c r="P17" s="186"/>
      <c r="Q17" s="83"/>
      <c r="R17" s="187" t="s">
        <v>77</v>
      </c>
      <c r="S17" s="187"/>
      <c r="T17" s="187"/>
      <c r="U17" s="188" t="s">
        <v>78</v>
      </c>
      <c r="V17" s="188"/>
      <c r="W17" s="188"/>
      <c r="X17" s="115"/>
      <c r="Y17" s="189" t="s">
        <v>67</v>
      </c>
      <c r="Z17" s="189"/>
      <c r="AA17" s="189"/>
      <c r="AB17" s="189"/>
      <c r="AC17" s="189"/>
    </row>
    <row r="18" spans="1:29" s="111" customFormat="1">
      <c r="A18" s="81"/>
      <c r="B18" s="219">
        <v>2007</v>
      </c>
      <c r="C18" s="220"/>
      <c r="D18" s="221"/>
      <c r="E18" s="219">
        <v>2008</v>
      </c>
      <c r="F18" s="220"/>
      <c r="G18" s="221"/>
      <c r="H18" s="219">
        <v>2009</v>
      </c>
      <c r="I18" s="220"/>
      <c r="J18" s="221"/>
      <c r="K18" s="219">
        <v>2010</v>
      </c>
      <c r="L18" s="220"/>
      <c r="M18" s="221"/>
      <c r="N18" s="219">
        <v>2011</v>
      </c>
      <c r="O18" s="220"/>
      <c r="P18" s="221"/>
      <c r="Q18" s="83"/>
      <c r="R18" s="204" t="s">
        <v>2</v>
      </c>
      <c r="S18" s="205"/>
      <c r="T18" s="148" t="s">
        <v>3</v>
      </c>
      <c r="U18" s="210" t="s">
        <v>2</v>
      </c>
      <c r="V18" s="211"/>
      <c r="W18" s="125" t="s">
        <v>3</v>
      </c>
      <c r="X18" s="115"/>
      <c r="Y18" s="133">
        <f>B18</f>
        <v>2007</v>
      </c>
      <c r="Z18" s="134">
        <f>E18</f>
        <v>2008</v>
      </c>
      <c r="AA18" s="133">
        <f>H18</f>
        <v>2009</v>
      </c>
      <c r="AB18" s="133">
        <f>K18</f>
        <v>2010</v>
      </c>
      <c r="AC18" s="133">
        <f>N18</f>
        <v>2011</v>
      </c>
    </row>
    <row r="19" spans="1:29" s="111" customFormat="1" ht="18">
      <c r="A19" s="112" t="s">
        <v>68</v>
      </c>
      <c r="B19" s="212">
        <f>B14+C14+D14</f>
        <v>110905</v>
      </c>
      <c r="C19" s="213"/>
      <c r="D19" s="214"/>
      <c r="E19" s="212">
        <f>E14+F14+G14</f>
        <v>133233</v>
      </c>
      <c r="F19" s="213"/>
      <c r="G19" s="214"/>
      <c r="H19" s="212">
        <f>H14+I14+J14</f>
        <v>152444</v>
      </c>
      <c r="I19" s="213"/>
      <c r="J19" s="214"/>
      <c r="K19" s="212">
        <f>K14+L14+M14</f>
        <v>129055</v>
      </c>
      <c r="L19" s="213"/>
      <c r="M19" s="214"/>
      <c r="N19" s="212">
        <f>SUM(N14:P14)</f>
        <v>145397</v>
      </c>
      <c r="O19" s="213"/>
      <c r="P19" s="214"/>
      <c r="Q19" s="86"/>
      <c r="R19" s="215">
        <f>N19-K19</f>
        <v>16342</v>
      </c>
      <c r="S19" s="216"/>
      <c r="T19" s="87">
        <f>N19/K19-1</f>
        <v>0.12662818178296065</v>
      </c>
      <c r="U19" s="217">
        <f>N19-B19</f>
        <v>34492</v>
      </c>
      <c r="V19" s="218"/>
      <c r="W19" s="87">
        <f>N19/B19-1</f>
        <v>0.31100491411568454</v>
      </c>
      <c r="X19" s="108"/>
      <c r="Y19" s="147">
        <f>B19</f>
        <v>110905</v>
      </c>
      <c r="Z19" s="135">
        <f>E19</f>
        <v>133233</v>
      </c>
      <c r="AA19" s="147">
        <f>H19</f>
        <v>152444</v>
      </c>
      <c r="AB19" s="147">
        <f>K19</f>
        <v>129055</v>
      </c>
      <c r="AC19" s="147">
        <f>N19</f>
        <v>145397</v>
      </c>
    </row>
    <row r="20" spans="1:29" s="111" customFormat="1">
      <c r="A20" s="81"/>
      <c r="B20" s="82"/>
      <c r="C20" s="82"/>
      <c r="D20" s="82"/>
      <c r="E20" s="82"/>
      <c r="F20" s="82"/>
      <c r="G20" s="82"/>
      <c r="H20" s="82"/>
      <c r="I20" s="82"/>
      <c r="J20" s="82"/>
      <c r="K20" s="82"/>
      <c r="L20" s="82"/>
      <c r="M20" s="82"/>
      <c r="O20" s="82"/>
      <c r="P20" s="82"/>
      <c r="Q20" s="83"/>
      <c r="R20" s="88"/>
      <c r="S20" s="88"/>
      <c r="T20" s="114"/>
      <c r="U20" s="114"/>
      <c r="V20" s="114"/>
      <c r="W20" s="114"/>
      <c r="X20" s="115"/>
      <c r="Y20" s="137"/>
      <c r="Z20" s="138"/>
      <c r="AA20" s="138"/>
      <c r="AB20" s="138"/>
      <c r="AC20" s="137"/>
    </row>
    <row r="21" spans="1:29">
      <c r="A21" s="89"/>
      <c r="B21" s="208"/>
      <c r="C21" s="208"/>
      <c r="D21" s="208"/>
      <c r="E21" s="208"/>
      <c r="F21" s="208"/>
      <c r="G21" s="208"/>
      <c r="H21" s="208"/>
      <c r="I21" s="208"/>
      <c r="J21" s="208"/>
      <c r="K21" s="208"/>
      <c r="L21" s="146"/>
      <c r="M21" s="146"/>
      <c r="N21" s="146"/>
      <c r="O21" s="146"/>
      <c r="P21" s="146"/>
      <c r="Q21" s="146"/>
      <c r="R21" s="84"/>
      <c r="S21" s="85"/>
      <c r="T21" s="116"/>
      <c r="X21" s="100"/>
      <c r="Y21" s="209" t="s">
        <v>69</v>
      </c>
      <c r="Z21" s="209"/>
      <c r="AA21" s="209"/>
      <c r="AB21" s="209"/>
      <c r="AC21" s="139"/>
    </row>
    <row r="22" spans="1:29">
      <c r="A22" s="90"/>
      <c r="B22" s="91"/>
      <c r="C22" s="91"/>
      <c r="D22" s="91"/>
      <c r="E22" s="91"/>
      <c r="F22" s="145">
        <v>0</v>
      </c>
      <c r="G22" s="91"/>
      <c r="H22" s="91"/>
      <c r="I22" s="91"/>
      <c r="J22" s="91"/>
      <c r="K22" s="91"/>
      <c r="L22" s="91"/>
      <c r="M22" s="91"/>
      <c r="N22" s="91"/>
      <c r="O22" s="91"/>
      <c r="P22" s="91"/>
      <c r="Q22" s="91"/>
      <c r="R22" s="117"/>
      <c r="S22" s="117"/>
      <c r="T22" s="118"/>
      <c r="X22" s="100"/>
      <c r="Y22" s="128" t="s">
        <v>70</v>
      </c>
      <c r="Z22" s="128" t="s">
        <v>66</v>
      </c>
      <c r="AA22" s="126" t="s">
        <v>74</v>
      </c>
      <c r="AB22" s="126" t="s">
        <v>77</v>
      </c>
      <c r="AC22" s="128"/>
    </row>
    <row r="23" spans="1:29">
      <c r="A23" s="92"/>
      <c r="B23" s="93"/>
      <c r="C23" s="93"/>
      <c r="D23" s="93"/>
      <c r="E23" s="94"/>
      <c r="F23" s="94"/>
      <c r="G23" s="94"/>
      <c r="H23" s="94"/>
      <c r="I23" s="94"/>
      <c r="J23" s="94"/>
      <c r="K23" s="93"/>
      <c r="L23" s="93"/>
      <c r="M23" s="93"/>
      <c r="N23" s="93"/>
      <c r="O23" s="93"/>
      <c r="P23" s="93"/>
      <c r="Q23" s="93"/>
      <c r="R23" s="119"/>
      <c r="S23" s="119"/>
      <c r="X23" s="100"/>
      <c r="Y23" s="140">
        <f>E19/B19-1</f>
        <v>0.20132545872593655</v>
      </c>
      <c r="Z23" s="141">
        <f>H19/E19-1</f>
        <v>0.14419100373030713</v>
      </c>
      <c r="AA23" s="141">
        <f>K19/H19-1</f>
        <v>-0.15342683214819863</v>
      </c>
      <c r="AB23" s="141">
        <f>N19/K19-1</f>
        <v>0.12662818178296065</v>
      </c>
      <c r="AC23" s="128"/>
    </row>
    <row r="24" spans="1:29">
      <c r="Y24" s="142"/>
    </row>
    <row r="25" spans="1:29">
      <c r="Y25" s="209" t="s">
        <v>71</v>
      </c>
      <c r="Z25" s="209"/>
      <c r="AA25" s="209"/>
      <c r="AB25" s="209"/>
    </row>
    <row r="26" spans="1:29">
      <c r="Y26" s="128" t="s">
        <v>70</v>
      </c>
      <c r="Z26" s="128" t="s">
        <v>66</v>
      </c>
      <c r="AA26" s="126" t="s">
        <v>75</v>
      </c>
      <c r="AB26" s="126" t="s">
        <v>77</v>
      </c>
    </row>
    <row r="27" spans="1:29" ht="12.75" customHeight="1">
      <c r="K27" s="120"/>
      <c r="L27" s="120"/>
      <c r="M27" s="120"/>
      <c r="N27" s="120"/>
      <c r="O27" s="120"/>
      <c r="P27" s="120"/>
      <c r="Q27" s="120"/>
      <c r="R27" s="120"/>
      <c r="S27" s="120"/>
      <c r="T27" s="120"/>
      <c r="U27" s="120"/>
      <c r="V27" s="120"/>
      <c r="W27" s="120"/>
      <c r="X27" s="121"/>
      <c r="Y27" s="140">
        <f>G14/D14-1</f>
        <v>0.28436377796045509</v>
      </c>
      <c r="Z27" s="141">
        <f>J14/G14-1</f>
        <v>0.43177645651917596</v>
      </c>
      <c r="AA27" s="141">
        <f>M14/J14-1</f>
        <v>-0.35545726184034065</v>
      </c>
      <c r="AB27" s="141">
        <f>P14/M14-1</f>
        <v>0.41082314290929012</v>
      </c>
    </row>
    <row r="28" spans="1:29">
      <c r="K28" s="120"/>
      <c r="L28" s="120"/>
      <c r="M28" s="120"/>
      <c r="N28" s="120"/>
      <c r="O28" s="120"/>
      <c r="P28" s="120"/>
      <c r="Q28" s="120"/>
      <c r="R28" s="120"/>
      <c r="S28" s="120"/>
      <c r="T28" s="120"/>
      <c r="U28" s="120"/>
      <c r="V28" s="120"/>
      <c r="W28" s="120"/>
      <c r="X28" s="121"/>
      <c r="Y28" s="136"/>
      <c r="Z28" s="130"/>
      <c r="AA28" s="130"/>
      <c r="AB28" s="130"/>
      <c r="AC28" s="136"/>
    </row>
    <row r="29" spans="1:29">
      <c r="K29" s="120"/>
      <c r="L29" s="120"/>
      <c r="M29" s="120"/>
      <c r="N29" s="120"/>
      <c r="O29" s="120"/>
      <c r="P29" s="120"/>
      <c r="Q29" s="120"/>
      <c r="R29" s="120"/>
      <c r="S29" s="120"/>
      <c r="T29" s="120"/>
      <c r="U29" s="120"/>
      <c r="V29" s="120"/>
      <c r="W29" s="120"/>
      <c r="X29" s="121"/>
      <c r="Y29" s="136"/>
      <c r="Z29" s="130"/>
      <c r="AA29" s="130"/>
      <c r="AB29" s="130"/>
      <c r="AC29" s="136"/>
    </row>
    <row r="30" spans="1:29">
      <c r="K30" s="120"/>
      <c r="L30" s="120"/>
      <c r="M30" s="120"/>
      <c r="N30" s="120"/>
      <c r="O30" s="120"/>
      <c r="P30" s="120"/>
      <c r="Q30" s="120"/>
      <c r="R30" s="120"/>
      <c r="S30" s="120"/>
      <c r="T30" s="120"/>
      <c r="U30" s="120"/>
      <c r="V30" s="120"/>
      <c r="W30" s="120"/>
      <c r="X30" s="121"/>
      <c r="Y30" s="136"/>
      <c r="Z30" s="136"/>
      <c r="AA30" s="136"/>
      <c r="AB30" s="136"/>
      <c r="AC30" s="136"/>
    </row>
    <row r="31" spans="1:29">
      <c r="K31" s="120"/>
      <c r="L31" s="120"/>
      <c r="M31" s="120"/>
      <c r="N31" s="120"/>
      <c r="O31" s="120"/>
      <c r="P31" s="120"/>
      <c r="Q31" s="120"/>
      <c r="R31" s="120"/>
      <c r="S31" s="120"/>
      <c r="T31" s="120"/>
      <c r="U31" s="120"/>
      <c r="V31" s="120"/>
      <c r="W31" s="120"/>
      <c r="X31" s="121"/>
      <c r="Y31" s="136"/>
      <c r="Z31" s="136"/>
      <c r="AA31" s="136"/>
      <c r="AB31" s="136"/>
      <c r="AC31" s="136"/>
    </row>
    <row r="32" spans="1:29">
      <c r="Z32" s="136"/>
      <c r="AA32" s="245">
        <f>N19/198229</f>
        <v>0.73347996509087976</v>
      </c>
      <c r="AB32" s="136"/>
      <c r="AC32" s="136"/>
    </row>
    <row r="33" spans="24:29">
      <c r="X33" s="95"/>
      <c r="Y33" s="96"/>
      <c r="Z33" s="136"/>
      <c r="AA33" s="136"/>
      <c r="AB33" s="136"/>
      <c r="AC33" s="143"/>
    </row>
    <row r="34" spans="24:29" ht="26.25" customHeight="1">
      <c r="X34" s="95"/>
      <c r="Y34" s="96"/>
    </row>
    <row r="35" spans="24:29" ht="32.25" customHeight="1">
      <c r="X35" s="95"/>
      <c r="Y35" s="96"/>
    </row>
    <row r="36" spans="24:29" ht="32.25" customHeight="1">
      <c r="X36" s="95"/>
      <c r="Y36" s="96"/>
    </row>
    <row r="37" spans="24:29" ht="33.75" customHeight="1">
      <c r="X37" s="95"/>
      <c r="Y37" s="96"/>
    </row>
    <row r="38" spans="24:29" ht="99" customHeight="1">
      <c r="X38" s="95"/>
      <c r="Y38" s="96"/>
    </row>
    <row r="39" spans="24:29" ht="144" customHeight="1">
      <c r="X39" s="95"/>
      <c r="Y39" s="96"/>
    </row>
    <row r="40" spans="24:29" ht="69.75" customHeight="1">
      <c r="X40" s="95"/>
      <c r="Y40" s="96"/>
    </row>
    <row r="41" spans="24:29">
      <c r="X41" s="95"/>
      <c r="Y41" s="96"/>
    </row>
    <row r="42" spans="24:29">
      <c r="X42" s="95"/>
      <c r="Y42" s="96"/>
    </row>
    <row r="44" spans="24:29">
      <c r="X44" s="95"/>
      <c r="Y44" s="96"/>
    </row>
    <row r="45" spans="24:29">
      <c r="X45" s="95"/>
      <c r="Y45" s="96"/>
    </row>
    <row r="46" spans="24:29">
      <c r="X46" s="95"/>
      <c r="Y46" s="96"/>
    </row>
    <row r="47" spans="24:29">
      <c r="X47" s="95"/>
      <c r="Y47" s="96"/>
    </row>
    <row r="48" spans="24:29">
      <c r="X48" s="95"/>
      <c r="Y48" s="96"/>
    </row>
    <row r="49" spans="1:29">
      <c r="X49" s="95"/>
      <c r="Y49" s="96"/>
      <c r="Z49" s="96"/>
      <c r="AA49" s="96"/>
      <c r="AB49" s="96"/>
      <c r="AC49" s="96"/>
    </row>
    <row r="57" spans="1:29">
      <c r="A57" s="122"/>
      <c r="X57" s="95"/>
      <c r="Y57" s="96"/>
      <c r="Z57" s="96"/>
      <c r="AA57" s="96"/>
      <c r="AB57" s="96"/>
      <c r="AC57" s="96"/>
    </row>
  </sheetData>
  <mergeCells count="41">
    <mergeCell ref="B21:K21"/>
    <mergeCell ref="Y21:AB21"/>
    <mergeCell ref="Y25:AB25"/>
    <mergeCell ref="U18:V18"/>
    <mergeCell ref="B19:D19"/>
    <mergeCell ref="E19:G19"/>
    <mergeCell ref="H19:J19"/>
    <mergeCell ref="K19:M19"/>
    <mergeCell ref="N19:P19"/>
    <mergeCell ref="R19:S19"/>
    <mergeCell ref="U19:V19"/>
    <mergeCell ref="B18:D18"/>
    <mergeCell ref="E18:G18"/>
    <mergeCell ref="H18:J18"/>
    <mergeCell ref="K18:M18"/>
    <mergeCell ref="N18:P18"/>
    <mergeCell ref="R18:S18"/>
    <mergeCell ref="V12:V13"/>
    <mergeCell ref="W12:W13"/>
    <mergeCell ref="Y12:AC12"/>
    <mergeCell ref="R16:W16"/>
    <mergeCell ref="R12:R13"/>
    <mergeCell ref="S12:S13"/>
    <mergeCell ref="T12:T13"/>
    <mergeCell ref="U12:U13"/>
    <mergeCell ref="B17:P17"/>
    <mergeCell ref="R17:T17"/>
    <mergeCell ref="U17:W17"/>
    <mergeCell ref="Y17:AC17"/>
    <mergeCell ref="O7:U7"/>
    <mergeCell ref="A8:W8"/>
    <mergeCell ref="B10:P10"/>
    <mergeCell ref="R10:W10"/>
    <mergeCell ref="B11:D12"/>
    <mergeCell ref="E11:G12"/>
    <mergeCell ref="H11:J12"/>
    <mergeCell ref="K11:M12"/>
    <mergeCell ref="N11:P12"/>
    <mergeCell ref="R11:S11"/>
    <mergeCell ref="T11:U11"/>
    <mergeCell ref="V11:W11"/>
  </mergeCells>
  <conditionalFormatting sqref="T18 R21 R14:R15 R17:R18">
    <cfRule type="cellIs" dxfId="8" priority="1" stopIfTrue="1" operator="lessThan">
      <formula>0</formula>
    </cfRule>
  </conditionalFormatting>
  <pageMargins left="0.7" right="0.7" top="0.75" bottom="0.75" header="0.3" footer="0.3"/>
  <pageSetup scale="74" orientation="portrait" r:id="rId1"/>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8" zoomScale="86" zoomScaleSheetLayoutView="86" workbookViewId="0">
      <selection activeCell="D37" sqref="D37"/>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9.4257812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75" customHeight="1">
      <c r="C4" s="2"/>
      <c r="D4" s="2"/>
      <c r="E4" s="222"/>
      <c r="F4" s="222"/>
      <c r="G4" s="222"/>
      <c r="H4" s="222"/>
      <c r="I4" s="222"/>
      <c r="J4" s="3"/>
      <c r="K4" s="3"/>
    </row>
    <row r="5" spans="1:16" s="1" customFormat="1" ht="15.75" customHeight="1">
      <c r="C5" s="2"/>
      <c r="D5" s="2"/>
      <c r="E5" s="2"/>
      <c r="F5" s="2"/>
      <c r="G5" s="2"/>
      <c r="H5" s="2"/>
      <c r="I5" s="2"/>
      <c r="J5" s="3"/>
      <c r="K5" s="5"/>
    </row>
    <row r="6" spans="1:16" s="1" customFormat="1" ht="15.75" customHeight="1">
      <c r="A6" s="6" t="s">
        <v>72</v>
      </c>
      <c r="C6" s="2"/>
      <c r="D6" s="2"/>
      <c r="E6" s="2"/>
      <c r="F6" s="2"/>
      <c r="G6" s="2"/>
      <c r="H6" s="2"/>
      <c r="I6" s="2"/>
      <c r="J6" s="3"/>
      <c r="K6" s="5"/>
    </row>
    <row r="7" spans="1:16" s="1" customFormat="1" ht="24.75" customHeight="1">
      <c r="A7" s="223" t="s">
        <v>0</v>
      </c>
      <c r="B7" s="223"/>
      <c r="C7" s="223"/>
      <c r="D7" s="223"/>
      <c r="E7" s="223"/>
      <c r="F7" s="223"/>
      <c r="G7" s="223"/>
      <c r="H7" s="223"/>
      <c r="I7" s="223"/>
      <c r="J7" s="7"/>
      <c r="K7" s="7"/>
      <c r="L7" s="8"/>
      <c r="M7" s="8"/>
      <c r="N7" s="8"/>
      <c r="O7" s="8"/>
      <c r="P7" s="8"/>
    </row>
    <row r="8" spans="1:16" s="1" customFormat="1" ht="21.75" customHeight="1">
      <c r="A8" s="224" t="s">
        <v>1</v>
      </c>
      <c r="B8" s="224"/>
      <c r="C8" s="224"/>
      <c r="D8" s="224"/>
      <c r="E8" s="224"/>
      <c r="F8" s="224"/>
      <c r="G8" s="224"/>
      <c r="H8" s="224"/>
      <c r="I8" s="224"/>
      <c r="J8" s="7"/>
      <c r="K8" s="7"/>
      <c r="L8" s="8"/>
      <c r="M8" s="8"/>
      <c r="N8" s="8"/>
      <c r="O8" s="8"/>
      <c r="P8" s="8"/>
    </row>
    <row r="9" spans="1:16" s="1" customFormat="1" ht="15.75" customHeight="1">
      <c r="K9" s="3"/>
      <c r="O9" s="9"/>
      <c r="P9" s="9"/>
    </row>
    <row r="10" spans="1:16" s="13" customFormat="1" ht="15" customHeight="1">
      <c r="A10" s="10"/>
      <c r="B10" s="225" t="s">
        <v>42</v>
      </c>
      <c r="C10" s="226"/>
      <c r="D10" s="226"/>
      <c r="E10" s="226"/>
      <c r="F10" s="226"/>
      <c r="G10" s="11"/>
      <c r="H10" s="12"/>
      <c r="I10" s="12"/>
      <c r="K10" s="14"/>
      <c r="N10" s="9"/>
      <c r="O10" s="9"/>
      <c r="P10" s="9"/>
    </row>
    <row r="11" spans="1:16" s="13" customFormat="1" ht="15" customHeight="1">
      <c r="A11" s="10"/>
      <c r="B11" s="227">
        <v>2007</v>
      </c>
      <c r="C11" s="227">
        <v>2008</v>
      </c>
      <c r="D11" s="227">
        <v>2009</v>
      </c>
      <c r="E11" s="227">
        <v>2010</v>
      </c>
      <c r="F11" s="227">
        <v>2011</v>
      </c>
      <c r="G11" s="15"/>
      <c r="H11" s="229" t="s">
        <v>76</v>
      </c>
      <c r="I11" s="230"/>
      <c r="K11" s="14"/>
      <c r="M11" s="16"/>
      <c r="N11" s="9"/>
      <c r="O11" s="9"/>
      <c r="P11" s="9"/>
    </row>
    <row r="12" spans="1:16" s="16" customFormat="1" ht="11.25" customHeight="1">
      <c r="A12" s="13"/>
      <c r="B12" s="228"/>
      <c r="C12" s="228"/>
      <c r="D12" s="228"/>
      <c r="E12" s="228"/>
      <c r="F12" s="228"/>
      <c r="G12" s="15"/>
      <c r="H12" s="17" t="s">
        <v>2</v>
      </c>
      <c r="I12" s="18" t="s">
        <v>3</v>
      </c>
      <c r="N12" s="234"/>
      <c r="O12" s="234"/>
      <c r="P12" s="234"/>
    </row>
    <row r="13" spans="1:16" s="16" customFormat="1" ht="18.75" customHeight="1">
      <c r="A13" s="19" t="s">
        <v>4</v>
      </c>
      <c r="B13" s="20">
        <v>98620</v>
      </c>
      <c r="C13" s="20">
        <v>114484</v>
      </c>
      <c r="D13" s="20">
        <v>114129</v>
      </c>
      <c r="E13" s="20">
        <v>150259</v>
      </c>
      <c r="F13" s="20">
        <v>146567</v>
      </c>
      <c r="G13" s="21"/>
      <c r="H13" s="22">
        <f>F13-E13</f>
        <v>-3692</v>
      </c>
      <c r="I13" s="23">
        <f>F13/E13-1</f>
        <v>-2.4570907566268896E-2</v>
      </c>
      <c r="K13" s="24"/>
      <c r="N13" s="234"/>
      <c r="O13" s="234"/>
      <c r="P13" s="234"/>
    </row>
    <row r="14" spans="1:16" s="16" customFormat="1" ht="18.75" customHeight="1">
      <c r="A14" s="19" t="s">
        <v>5</v>
      </c>
      <c r="B14" s="20">
        <v>755421</v>
      </c>
      <c r="C14" s="20">
        <v>804875</v>
      </c>
      <c r="D14" s="20">
        <v>818576</v>
      </c>
      <c r="E14" s="20">
        <v>801583</v>
      </c>
      <c r="F14" s="20">
        <v>812630</v>
      </c>
      <c r="G14" s="21"/>
      <c r="H14" s="22">
        <f>F14-E14</f>
        <v>11047</v>
      </c>
      <c r="I14" s="23">
        <f>F14/E14-1</f>
        <v>1.3781479896654458E-2</v>
      </c>
      <c r="J14" s="25"/>
      <c r="K14" s="24"/>
      <c r="N14" s="234"/>
      <c r="O14" s="234"/>
      <c r="P14" s="234"/>
    </row>
    <row r="15" spans="1:16" s="16" customFormat="1" ht="23.25" customHeight="1">
      <c r="A15" s="26" t="s">
        <v>6</v>
      </c>
      <c r="B15" s="27">
        <f>(B13/B14)*100</f>
        <v>13.054971995748065</v>
      </c>
      <c r="C15" s="27">
        <f>(C13/C14)*100</f>
        <v>14.2238235750893</v>
      </c>
      <c r="D15" s="28">
        <f>IF(D14=0,0,(D13/D14)*100)</f>
        <v>13.942382869764078</v>
      </c>
      <c r="E15" s="28">
        <f>IF(E14=0,0,(E13/E14)*100)</f>
        <v>18.74528277171547</v>
      </c>
      <c r="F15" s="28">
        <f>IF(F14=0,0,(F13/F14)*100)</f>
        <v>18.036129603878763</v>
      </c>
      <c r="G15" s="29"/>
      <c r="H15" s="235">
        <f>F15-E15</f>
        <v>-0.7091531678367069</v>
      </c>
      <c r="I15" s="236"/>
      <c r="J15" s="30"/>
      <c r="K15" s="24"/>
      <c r="L15" s="30"/>
      <c r="N15" s="234"/>
      <c r="O15" s="234"/>
      <c r="P15" s="234"/>
    </row>
    <row r="16" spans="1:16" ht="26.25" customHeight="1">
      <c r="A16" s="31"/>
      <c r="B16" s="237"/>
      <c r="C16" s="237"/>
      <c r="D16" s="237"/>
      <c r="E16" s="237"/>
      <c r="F16" s="32"/>
      <c r="G16" s="32"/>
      <c r="H16" s="33"/>
      <c r="I16" s="33"/>
      <c r="J16" s="34"/>
      <c r="K16" s="35"/>
      <c r="N16" s="234"/>
      <c r="O16" s="234"/>
      <c r="P16" s="234"/>
    </row>
    <row r="17" spans="1:35" ht="18" customHeight="1">
      <c r="A17" s="37"/>
      <c r="B17" s="38"/>
      <c r="C17" s="38"/>
      <c r="D17" s="38"/>
      <c r="E17" s="38"/>
      <c r="F17" s="38"/>
      <c r="G17" s="38"/>
      <c r="H17" s="33"/>
      <c r="I17" s="33"/>
      <c r="J17" s="39"/>
      <c r="N17" s="234"/>
      <c r="O17" s="234"/>
      <c r="P17" s="234"/>
    </row>
    <row r="18" spans="1:35" ht="18" customHeight="1">
      <c r="A18" s="40"/>
      <c r="B18" s="41"/>
      <c r="C18" s="42"/>
      <c r="D18" s="42"/>
      <c r="E18" s="41"/>
      <c r="F18" s="41"/>
      <c r="G18" s="41"/>
      <c r="H18" s="43"/>
      <c r="I18" s="43"/>
      <c r="N18" s="234"/>
      <c r="O18" s="234"/>
      <c r="P18" s="234"/>
    </row>
    <row r="19" spans="1:35" ht="18" customHeight="1"/>
    <row r="20" spans="1:35" ht="18" customHeight="1">
      <c r="N20" s="234"/>
      <c r="O20" s="234"/>
      <c r="P20" s="234"/>
    </row>
    <row r="21" spans="1:35" ht="18" customHeight="1">
      <c r="N21" s="234"/>
      <c r="O21" s="234"/>
      <c r="P21" s="234"/>
    </row>
    <row r="22" spans="1:35" ht="18" customHeight="1">
      <c r="E22" s="44"/>
      <c r="F22" s="144">
        <f>'C-PSA'!F14</f>
        <v>812630</v>
      </c>
      <c r="G22" s="44"/>
      <c r="H22" s="44"/>
      <c r="I22" s="44"/>
      <c r="J22" s="44"/>
      <c r="K22" s="44"/>
      <c r="L22" s="44"/>
      <c r="M22" s="44"/>
      <c r="N22" s="234"/>
      <c r="O22" s="234"/>
      <c r="P22" s="234"/>
      <c r="AF22" s="238" t="s">
        <v>7</v>
      </c>
      <c r="AG22" s="231">
        <v>2000</v>
      </c>
      <c r="AH22" s="45" t="s">
        <v>8</v>
      </c>
      <c r="AI22" s="47">
        <v>10.4</v>
      </c>
    </row>
    <row r="23" spans="1:35" ht="18" customHeight="1">
      <c r="E23" s="44"/>
      <c r="F23" s="44"/>
      <c r="G23" s="44"/>
      <c r="H23" s="44"/>
      <c r="I23" s="44"/>
      <c r="J23" s="44"/>
      <c r="K23" s="44"/>
      <c r="L23" s="44"/>
      <c r="M23" s="44"/>
      <c r="N23" s="234"/>
      <c r="O23" s="234"/>
      <c r="P23" s="234"/>
      <c r="Q23" s="44"/>
      <c r="AF23" s="238"/>
      <c r="AG23" s="232"/>
      <c r="AH23" s="45" t="s">
        <v>9</v>
      </c>
      <c r="AI23" s="47">
        <v>9.8000000000000007</v>
      </c>
    </row>
    <row r="24" spans="1:35" ht="18" customHeight="1">
      <c r="E24" s="44"/>
      <c r="F24" s="44"/>
      <c r="G24" s="44"/>
      <c r="H24" s="44"/>
      <c r="I24" s="44"/>
      <c r="J24" s="44"/>
      <c r="K24" s="44"/>
      <c r="L24" s="44"/>
      <c r="M24" s="44"/>
      <c r="N24" s="234"/>
      <c r="O24" s="234"/>
      <c r="P24" s="234"/>
      <c r="Q24" s="44"/>
      <c r="AF24" s="238"/>
      <c r="AG24" s="232"/>
      <c r="AH24" s="45" t="s">
        <v>10</v>
      </c>
      <c r="AI24" s="47">
        <v>8.6999999999999993</v>
      </c>
    </row>
    <row r="25" spans="1:35" ht="18" customHeight="1">
      <c r="E25" s="44"/>
      <c r="F25" s="44"/>
      <c r="G25" s="44"/>
      <c r="H25" s="44"/>
      <c r="I25" s="44"/>
      <c r="J25" s="44"/>
      <c r="K25" s="44"/>
      <c r="L25" s="44"/>
      <c r="M25" s="44"/>
      <c r="N25" s="44"/>
      <c r="O25" s="44"/>
      <c r="P25" s="44"/>
      <c r="Q25" s="44"/>
      <c r="AF25" s="238"/>
      <c r="AG25" s="233"/>
      <c r="AH25" s="45" t="s">
        <v>11</v>
      </c>
      <c r="AI25" s="50">
        <v>9.15</v>
      </c>
    </row>
    <row r="26" spans="1:35" ht="18" customHeight="1">
      <c r="E26" s="44"/>
      <c r="F26" s="44"/>
      <c r="G26" s="44"/>
      <c r="H26" s="44"/>
      <c r="I26" s="44"/>
      <c r="J26" s="44"/>
      <c r="K26" s="44"/>
      <c r="L26" s="44"/>
      <c r="M26" s="44"/>
      <c r="N26" s="44"/>
      <c r="O26" s="44"/>
      <c r="P26" s="44"/>
      <c r="Q26" s="44"/>
      <c r="AF26" s="238"/>
      <c r="AG26" s="231">
        <v>2001</v>
      </c>
      <c r="AH26" s="45" t="s">
        <v>8</v>
      </c>
      <c r="AI26" s="47">
        <v>10.4</v>
      </c>
    </row>
    <row r="27" spans="1:35" ht="18" customHeight="1">
      <c r="N27" s="44"/>
      <c r="O27" s="44"/>
      <c r="P27" s="44"/>
      <c r="Q27" s="44"/>
      <c r="AF27" s="238"/>
      <c r="AG27" s="232"/>
      <c r="AH27" s="45" t="s">
        <v>9</v>
      </c>
      <c r="AI27" s="50">
        <v>10</v>
      </c>
    </row>
    <row r="28" spans="1:35" ht="18" customHeight="1">
      <c r="N28" s="44"/>
      <c r="O28" s="44"/>
      <c r="P28" s="44"/>
      <c r="Q28" s="44"/>
      <c r="AF28" s="238"/>
      <c r="AG28" s="232"/>
      <c r="AH28" s="45" t="s">
        <v>10</v>
      </c>
      <c r="AI28" s="47">
        <v>10.7</v>
      </c>
    </row>
    <row r="29" spans="1:35" ht="18" customHeight="1">
      <c r="AF29" s="238"/>
      <c r="AG29" s="233"/>
      <c r="AH29" s="45" t="s">
        <v>11</v>
      </c>
      <c r="AI29" s="47">
        <v>9.3000000000000007</v>
      </c>
    </row>
    <row r="30" spans="1:35" ht="33" customHeight="1">
      <c r="AF30" s="238"/>
      <c r="AG30" s="46">
        <v>2002</v>
      </c>
      <c r="AH30" s="45" t="s">
        <v>8</v>
      </c>
      <c r="AI30" s="47">
        <v>10.199999999999999</v>
      </c>
    </row>
    <row r="31" spans="1:35" ht="33" customHeight="1">
      <c r="AF31" s="238"/>
      <c r="AG31" s="49"/>
      <c r="AH31" s="45" t="s">
        <v>11</v>
      </c>
      <c r="AI31" s="47">
        <v>13.5</v>
      </c>
    </row>
    <row r="32" spans="1:35" ht="38.25" customHeight="1"/>
    <row r="33" spans="2:2" ht="38.25" customHeight="1"/>
    <row r="34" spans="2:2" ht="38.25" customHeight="1">
      <c r="B34" s="51"/>
    </row>
    <row r="35" spans="2:2" ht="66"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dataConsolidate/>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H11:I11"/>
    <mergeCell ref="F11:F12"/>
  </mergeCells>
  <conditionalFormatting sqref="H13:H15 I13:I14">
    <cfRule type="cellIs" dxfId="7" priority="4" stopIfTrue="1" operator="lessThan">
      <formula>0</formula>
    </cfRule>
  </conditionalFormatting>
  <printOptions horizontalCentered="1"/>
  <pageMargins left="0.78740157480314965" right="0.78740157480314965" top="0.39370078740157483" bottom="0.39370078740157483" header="0" footer="0"/>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topLeftCell="A7" zoomScaleSheetLayoutView="100" workbookViewId="0">
      <selection activeCell="F16" sqref="F16"/>
    </sheetView>
  </sheetViews>
  <sheetFormatPr baseColWidth="10" defaultRowHeight="12.75"/>
  <cols>
    <col min="1" max="1" width="25.85546875" style="36" customWidth="1"/>
    <col min="2" max="6" width="10.7109375" style="36" customWidth="1"/>
    <col min="7" max="7" width="1.5703125" style="36" customWidth="1"/>
    <col min="8" max="9" width="10.7109375" style="36" customWidth="1"/>
    <col min="10" max="10" width="2" style="36" customWidth="1"/>
    <col min="11" max="11" width="15.28515625" style="36" bestFit="1" customWidth="1"/>
    <col min="12"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
      <c r="F4" s="2"/>
      <c r="G4" s="2"/>
      <c r="H4" s="2"/>
      <c r="I4" s="2"/>
      <c r="J4" s="3"/>
      <c r="K4" s="3"/>
    </row>
    <row r="5" spans="1:16" s="1" customFormat="1" ht="21" customHeight="1">
      <c r="C5" s="2"/>
      <c r="D5" s="2"/>
      <c r="E5" s="222"/>
      <c r="F5" s="222"/>
      <c r="G5" s="222"/>
      <c r="H5" s="222"/>
      <c r="I5" s="222"/>
      <c r="J5" s="3"/>
      <c r="K5" s="3"/>
    </row>
    <row r="6" spans="1:16" s="1" customFormat="1" ht="21" customHeight="1">
      <c r="A6" s="6" t="s">
        <v>73</v>
      </c>
      <c r="C6" s="2"/>
      <c r="D6" s="2"/>
      <c r="E6" s="4"/>
      <c r="F6" s="4"/>
      <c r="G6" s="4"/>
      <c r="H6" s="4"/>
      <c r="I6" s="4"/>
      <c r="J6" s="3"/>
      <c r="K6" s="3"/>
    </row>
    <row r="7" spans="1:16" s="1" customFormat="1" ht="15.75" customHeight="1">
      <c r="C7" s="2"/>
      <c r="D7" s="2"/>
      <c r="E7" s="2"/>
      <c r="F7" s="2"/>
      <c r="G7" s="2"/>
      <c r="H7" s="2"/>
      <c r="I7" s="2"/>
      <c r="J7" s="3"/>
      <c r="K7" s="3"/>
    </row>
    <row r="8" spans="1:16" s="1" customFormat="1" ht="21.95" customHeight="1">
      <c r="A8" s="223" t="s">
        <v>12</v>
      </c>
      <c r="B8" s="223"/>
      <c r="C8" s="223"/>
      <c r="D8" s="223"/>
      <c r="E8" s="223"/>
      <c r="F8" s="223"/>
      <c r="G8" s="223"/>
      <c r="H8" s="223"/>
      <c r="I8" s="223"/>
      <c r="J8" s="7"/>
      <c r="K8" s="7"/>
      <c r="L8" s="8"/>
      <c r="M8" s="8"/>
      <c r="N8" s="8"/>
      <c r="O8" s="8"/>
      <c r="P8" s="8"/>
    </row>
    <row r="9" spans="1:16" s="1" customFormat="1" ht="21.75" customHeight="1">
      <c r="A9" s="224" t="s">
        <v>1</v>
      </c>
      <c r="B9" s="224"/>
      <c r="C9" s="224"/>
      <c r="D9" s="224"/>
      <c r="E9" s="224"/>
      <c r="F9" s="224"/>
      <c r="G9" s="224"/>
      <c r="H9" s="224"/>
      <c r="I9" s="224"/>
      <c r="J9" s="7"/>
      <c r="K9" s="7"/>
      <c r="L9" s="8"/>
      <c r="M9" s="8"/>
      <c r="N9" s="8"/>
      <c r="O9" s="8"/>
      <c r="P9" s="8"/>
    </row>
    <row r="10" spans="1:16" s="1" customFormat="1" ht="15.75" customHeight="1">
      <c r="K10" s="3"/>
      <c r="O10" s="9"/>
      <c r="P10" s="9"/>
    </row>
    <row r="11" spans="1:16" s="13" customFormat="1" ht="15" customHeight="1">
      <c r="A11" s="10"/>
      <c r="B11" s="225" t="s">
        <v>42</v>
      </c>
      <c r="C11" s="226"/>
      <c r="D11" s="226"/>
      <c r="E11" s="226"/>
      <c r="F11" s="226"/>
      <c r="G11" s="11"/>
      <c r="H11" s="12"/>
      <c r="I11" s="12"/>
      <c r="K11" s="14"/>
      <c r="N11" s="9"/>
      <c r="O11" s="9"/>
      <c r="P11" s="9"/>
    </row>
    <row r="12" spans="1:16" s="13" customFormat="1" ht="15" customHeight="1">
      <c r="A12" s="10"/>
      <c r="B12" s="239">
        <v>2007</v>
      </c>
      <c r="C12" s="239">
        <v>2008</v>
      </c>
      <c r="D12" s="239">
        <v>2009</v>
      </c>
      <c r="E12" s="239">
        <v>2010</v>
      </c>
      <c r="F12" s="239">
        <v>2011</v>
      </c>
      <c r="G12" s="15"/>
      <c r="H12" s="229" t="s">
        <v>76</v>
      </c>
      <c r="I12" s="230"/>
      <c r="K12" s="14"/>
      <c r="N12" s="9"/>
      <c r="O12" s="9"/>
      <c r="P12" s="9"/>
    </row>
    <row r="13" spans="1:16" s="16" customFormat="1" ht="11.25" customHeight="1">
      <c r="A13" s="13"/>
      <c r="B13" s="240"/>
      <c r="C13" s="240"/>
      <c r="D13" s="240"/>
      <c r="E13" s="240"/>
      <c r="F13" s="240"/>
      <c r="G13" s="15"/>
      <c r="H13" s="17" t="s">
        <v>2</v>
      </c>
      <c r="I13" s="18" t="s">
        <v>3</v>
      </c>
      <c r="K13" s="53"/>
      <c r="N13" s="234"/>
      <c r="O13" s="234"/>
      <c r="P13" s="234"/>
    </row>
    <row r="14" spans="1:16" s="16" customFormat="1" ht="18.75" customHeight="1">
      <c r="A14" s="19" t="s">
        <v>13</v>
      </c>
      <c r="B14" s="20">
        <v>755421</v>
      </c>
      <c r="C14" s="20">
        <v>804875</v>
      </c>
      <c r="D14" s="20">
        <v>818576</v>
      </c>
      <c r="E14" s="20">
        <v>801583</v>
      </c>
      <c r="F14" s="20">
        <v>812630</v>
      </c>
      <c r="G14" s="21"/>
      <c r="H14" s="22">
        <f>F14-E14</f>
        <v>11047</v>
      </c>
      <c r="I14" s="23">
        <f>F14/E14-1</f>
        <v>1.3781479896654458E-2</v>
      </c>
      <c r="K14" s="53"/>
      <c r="L14" s="30"/>
      <c r="N14" s="234"/>
      <c r="O14" s="234"/>
      <c r="P14" s="234"/>
    </row>
    <row r="15" spans="1:16" s="16" customFormat="1" ht="18.75" customHeight="1">
      <c r="A15" s="19" t="s">
        <v>14</v>
      </c>
      <c r="B15" s="20">
        <v>870076</v>
      </c>
      <c r="C15" s="20">
        <v>869370</v>
      </c>
      <c r="D15" s="20">
        <v>941182</v>
      </c>
      <c r="E15" s="20">
        <v>1031124</v>
      </c>
      <c r="F15" s="20">
        <v>900614</v>
      </c>
      <c r="G15" s="21"/>
      <c r="H15" s="22">
        <f>F15-E15</f>
        <v>-130510</v>
      </c>
      <c r="I15" s="23">
        <f>F15/E15-1</f>
        <v>-0.12657061614316023</v>
      </c>
      <c r="J15" s="25"/>
      <c r="K15" s="54"/>
      <c r="L15" s="30"/>
      <c r="N15" s="234"/>
      <c r="O15" s="234"/>
      <c r="P15" s="234"/>
    </row>
    <row r="16" spans="1:16" s="16" customFormat="1" ht="23.25" customHeight="1">
      <c r="A16" s="26" t="s">
        <v>15</v>
      </c>
      <c r="B16" s="27">
        <f>(B14/B15)*100</f>
        <v>86.822415513127595</v>
      </c>
      <c r="C16" s="27">
        <f>(C14/C15)*100</f>
        <v>92.581409526438691</v>
      </c>
      <c r="D16" s="27">
        <f>(D14/D15)*100</f>
        <v>86.973189032514426</v>
      </c>
      <c r="E16" s="28">
        <f>IF(E15=0,0,(E14/E15)*100)</f>
        <v>77.738758868962407</v>
      </c>
      <c r="F16" s="28">
        <f>IF(F15=0,0,(F14/F15)*100)</f>
        <v>90.230664857530527</v>
      </c>
      <c r="G16" s="29"/>
      <c r="H16" s="235">
        <f>F16-E16</f>
        <v>12.491905988568121</v>
      </c>
      <c r="I16" s="236"/>
      <c r="J16" s="30"/>
      <c r="K16" s="30"/>
      <c r="L16" s="30"/>
      <c r="N16" s="234"/>
      <c r="O16" s="234"/>
      <c r="P16" s="234"/>
    </row>
    <row r="17" spans="1:35" s="16" customFormat="1" ht="18.75" customHeight="1">
      <c r="A17" s="37"/>
      <c r="B17" s="37"/>
      <c r="C17" s="37"/>
      <c r="D17" s="37"/>
      <c r="E17" s="37"/>
      <c r="F17" s="37"/>
      <c r="G17" s="37"/>
      <c r="H17" s="37"/>
      <c r="I17" s="37"/>
      <c r="J17" s="30"/>
      <c r="K17" s="30"/>
      <c r="L17" s="30"/>
      <c r="N17" s="9"/>
      <c r="O17" s="9"/>
      <c r="P17" s="9"/>
    </row>
    <row r="18" spans="1:35" ht="18" customHeight="1">
      <c r="A18" s="37"/>
      <c r="B18" s="37"/>
      <c r="C18" s="37"/>
      <c r="D18" s="37"/>
      <c r="E18" s="37"/>
      <c r="F18" s="37"/>
      <c r="G18" s="37"/>
      <c r="H18" s="37"/>
      <c r="I18" s="37"/>
      <c r="J18" s="39"/>
      <c r="N18" s="234"/>
      <c r="O18" s="234"/>
      <c r="P18" s="234"/>
    </row>
    <row r="19" spans="1:35" ht="18" customHeight="1">
      <c r="A19" s="40"/>
      <c r="B19" s="41"/>
      <c r="C19" s="42"/>
      <c r="D19" s="42"/>
      <c r="E19" s="41"/>
      <c r="F19" s="41"/>
      <c r="G19" s="41"/>
      <c r="H19" s="43"/>
      <c r="I19" s="43"/>
      <c r="N19" s="234"/>
      <c r="O19" s="234"/>
      <c r="P19" s="234"/>
    </row>
    <row r="20" spans="1:35" ht="18" customHeight="1"/>
    <row r="21" spans="1:35" ht="18" customHeight="1">
      <c r="N21" s="234"/>
      <c r="O21" s="234"/>
      <c r="P21" s="234"/>
    </row>
    <row r="22" spans="1:35" ht="18" customHeight="1">
      <c r="F22" s="39">
        <f>'C-PSA'!F14</f>
        <v>812630</v>
      </c>
      <c r="N22" s="234"/>
      <c r="O22" s="234"/>
      <c r="P22" s="234"/>
    </row>
    <row r="23" spans="1:35" ht="18" customHeight="1">
      <c r="E23" s="44"/>
      <c r="F23" s="44"/>
      <c r="G23" s="44"/>
      <c r="H23" s="44"/>
      <c r="I23" s="44"/>
      <c r="J23" s="44"/>
      <c r="K23" s="44"/>
      <c r="L23" s="44"/>
      <c r="M23" s="44"/>
      <c r="N23" s="234"/>
      <c r="O23" s="234"/>
      <c r="P23" s="234"/>
      <c r="AF23" s="238" t="s">
        <v>7</v>
      </c>
      <c r="AG23" s="231">
        <v>2000</v>
      </c>
      <c r="AH23" s="45" t="s">
        <v>8</v>
      </c>
      <c r="AI23" s="47">
        <v>10.4</v>
      </c>
    </row>
    <row r="24" spans="1:35" ht="18" customHeight="1">
      <c r="E24" s="44"/>
      <c r="F24" s="44"/>
      <c r="G24" s="44"/>
      <c r="H24" s="44"/>
      <c r="I24" s="44"/>
      <c r="J24" s="44"/>
      <c r="K24" s="44"/>
      <c r="L24" s="44"/>
      <c r="M24" s="44"/>
      <c r="N24" s="234"/>
      <c r="O24" s="234"/>
      <c r="P24" s="234"/>
      <c r="Q24" s="44"/>
      <c r="AF24" s="238"/>
      <c r="AG24" s="232"/>
      <c r="AH24" s="45" t="s">
        <v>9</v>
      </c>
      <c r="AI24" s="47">
        <v>9.8000000000000007</v>
      </c>
    </row>
    <row r="25" spans="1:35" ht="18" customHeight="1">
      <c r="E25" s="44"/>
      <c r="F25" s="44"/>
      <c r="G25" s="44"/>
      <c r="H25" s="44"/>
      <c r="I25" s="44"/>
      <c r="J25" s="44"/>
      <c r="K25" s="44"/>
      <c r="L25" s="44"/>
      <c r="M25" s="44"/>
      <c r="N25" s="234"/>
      <c r="O25" s="234"/>
      <c r="P25" s="234"/>
      <c r="Q25" s="44"/>
      <c r="AF25" s="238"/>
      <c r="AG25" s="232"/>
      <c r="AH25" s="45" t="s">
        <v>10</v>
      </c>
      <c r="AI25" s="47">
        <v>8.6999999999999993</v>
      </c>
    </row>
    <row r="26" spans="1:35" ht="18" customHeight="1">
      <c r="E26" s="44"/>
      <c r="F26" s="44"/>
      <c r="G26" s="44"/>
      <c r="H26" s="44"/>
      <c r="I26" s="44"/>
      <c r="J26" s="44"/>
      <c r="K26" s="44"/>
      <c r="L26" s="44"/>
      <c r="M26" s="44"/>
      <c r="N26" s="44"/>
      <c r="O26" s="44"/>
      <c r="P26" s="44"/>
      <c r="Q26" s="44"/>
      <c r="AF26" s="238"/>
      <c r="AG26" s="233"/>
      <c r="AH26" s="45" t="s">
        <v>11</v>
      </c>
      <c r="AI26" s="50">
        <v>9.15</v>
      </c>
    </row>
    <row r="27" spans="1:35" ht="18" customHeight="1">
      <c r="E27" s="44"/>
      <c r="F27" s="44"/>
      <c r="G27" s="44"/>
      <c r="H27" s="44"/>
      <c r="I27" s="44"/>
      <c r="J27" s="44"/>
      <c r="K27" s="44"/>
      <c r="L27" s="44"/>
      <c r="M27" s="44"/>
      <c r="N27" s="44"/>
      <c r="O27" s="44"/>
      <c r="P27" s="44"/>
      <c r="Q27" s="44"/>
      <c r="AF27" s="238"/>
      <c r="AG27" s="231">
        <v>2001</v>
      </c>
      <c r="AH27" s="45" t="s">
        <v>8</v>
      </c>
      <c r="AI27" s="47">
        <v>10.4</v>
      </c>
    </row>
    <row r="28" spans="1:35" ht="18" customHeight="1">
      <c r="N28" s="44"/>
      <c r="O28" s="44"/>
      <c r="P28" s="44"/>
      <c r="Q28" s="44"/>
      <c r="AF28" s="238"/>
      <c r="AG28" s="232"/>
      <c r="AH28" s="45" t="s">
        <v>9</v>
      </c>
      <c r="AI28" s="50">
        <v>10</v>
      </c>
    </row>
    <row r="29" spans="1:35" ht="18" customHeight="1">
      <c r="N29" s="44"/>
      <c r="O29" s="44"/>
      <c r="P29" s="44"/>
      <c r="Q29" s="44"/>
      <c r="AF29" s="238"/>
      <c r="AG29" s="232"/>
      <c r="AH29" s="45" t="s">
        <v>10</v>
      </c>
      <c r="AI29" s="47">
        <v>10.7</v>
      </c>
    </row>
    <row r="30" spans="1:35" ht="18" customHeight="1">
      <c r="AF30" s="238"/>
      <c r="AG30" s="233"/>
      <c r="AH30" s="45" t="s">
        <v>11</v>
      </c>
      <c r="AI30" s="47">
        <v>9.3000000000000007</v>
      </c>
    </row>
    <row r="31" spans="1:35" ht="33" customHeight="1">
      <c r="AF31" s="238"/>
      <c r="AG31" s="46">
        <v>2002</v>
      </c>
      <c r="AH31" s="45" t="s">
        <v>8</v>
      </c>
      <c r="AI31" s="47">
        <v>10.199999999999999</v>
      </c>
    </row>
    <row r="32" spans="1:35" ht="33" customHeight="1">
      <c r="AF32" s="238"/>
      <c r="AG32" s="49"/>
      <c r="AH32" s="45" t="s">
        <v>11</v>
      </c>
      <c r="AI32" s="47">
        <v>13.5</v>
      </c>
    </row>
    <row r="33" spans="2:2" ht="38.25" customHeight="1"/>
    <row r="34" spans="2:2" ht="38.25" customHeight="1">
      <c r="B34" s="51"/>
    </row>
    <row r="35" spans="2:2" ht="38.25" customHeight="1"/>
    <row r="36" spans="2:2" ht="66" customHeight="1"/>
    <row r="37" spans="2:2" ht="38.25" customHeight="1"/>
    <row r="38" spans="2:2" ht="41.25" customHeight="1"/>
    <row r="39" spans="2:2" ht="48.75" customHeight="1"/>
    <row r="40" spans="2:2" ht="23.25" customHeight="1"/>
    <row r="41" spans="2:2" ht="23.25" customHeight="1"/>
    <row r="43" spans="2:2" ht="8.25" customHeight="1"/>
    <row r="44" spans="2:2" hidden="1"/>
    <row r="45" spans="2:2" hidden="1"/>
    <row r="46" spans="2:2" hidden="1"/>
    <row r="47" spans="2:2" hidden="1"/>
    <row r="48" spans="2:2" hidden="1"/>
    <row r="56" spans="1:1">
      <c r="A56" s="52"/>
    </row>
  </sheetData>
  <autoFilter ref="B22:B32"/>
  <mergeCells count="17">
    <mergeCell ref="AG23:AG26"/>
    <mergeCell ref="AG27:AG30"/>
    <mergeCell ref="N13:P16"/>
    <mergeCell ref="H16:I16"/>
    <mergeCell ref="N18:P19"/>
    <mergeCell ref="N21:P25"/>
    <mergeCell ref="AF23:AF32"/>
    <mergeCell ref="E5:I5"/>
    <mergeCell ref="A8:I8"/>
    <mergeCell ref="A9:I9"/>
    <mergeCell ref="B11:F11"/>
    <mergeCell ref="B12:B13"/>
    <mergeCell ref="C12:C13"/>
    <mergeCell ref="D12:D13"/>
    <mergeCell ref="E12:E13"/>
    <mergeCell ref="H12:I12"/>
    <mergeCell ref="F12:F13"/>
  </mergeCells>
  <conditionalFormatting sqref="H14:H17 I14:I15">
    <cfRule type="cellIs" dxfId="6" priority="2" stopIfTrue="1" operator="lessThan">
      <formula>0</formula>
    </cfRule>
  </conditionalFormatting>
  <printOptions horizontalCentered="1"/>
  <pageMargins left="0.55118110236220474" right="0.55118110236220474" top="0.39370078740157483" bottom="0.39370078740157483" header="0" footer="0"/>
  <pageSetup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topLeftCell="A17" zoomScaleSheetLayoutView="100" workbookViewId="0">
      <selection activeCell="D46" sqref="D46"/>
    </sheetView>
  </sheetViews>
  <sheetFormatPr baseColWidth="10" defaultRowHeight="12.75"/>
  <cols>
    <col min="1" max="1" width="25.85546875" style="36" customWidth="1"/>
    <col min="2" max="6" width="10.7109375" style="36" customWidth="1"/>
    <col min="7" max="7" width="5.5703125" style="36" customWidth="1"/>
    <col min="8" max="9" width="10.7109375" style="36" customWidth="1"/>
    <col min="10" max="10" width="1.7109375" style="36" customWidth="1"/>
    <col min="11" max="15" width="13" style="36" customWidth="1"/>
    <col min="16" max="16" width="10.28515625" style="36" customWidth="1"/>
    <col min="17" max="16384" width="11.42578125" style="36"/>
  </cols>
  <sheetData>
    <row r="1" spans="1:16" s="1" customFormat="1" ht="31.5" customHeight="1">
      <c r="C1" s="2"/>
      <c r="D1" s="2"/>
      <c r="E1" s="2"/>
      <c r="F1" s="2"/>
      <c r="G1" s="2"/>
      <c r="H1" s="2"/>
      <c r="I1" s="2"/>
      <c r="J1" s="3"/>
      <c r="K1" s="3"/>
    </row>
    <row r="2" spans="1:16" s="1" customFormat="1" ht="31.5"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A4" s="6" t="s">
        <v>72</v>
      </c>
      <c r="C4" s="2"/>
      <c r="D4" s="2"/>
      <c r="E4" s="222"/>
      <c r="F4" s="222"/>
      <c r="G4" s="222"/>
      <c r="H4" s="222"/>
      <c r="I4" s="222"/>
      <c r="J4" s="3"/>
      <c r="K4" s="3"/>
    </row>
    <row r="5" spans="1:16" s="1" customFormat="1" ht="15.75" customHeight="1">
      <c r="C5" s="2"/>
      <c r="D5" s="2"/>
      <c r="E5" s="2"/>
      <c r="F5" s="2"/>
      <c r="G5" s="2"/>
      <c r="H5" s="2"/>
      <c r="I5" s="2"/>
      <c r="J5" s="3"/>
      <c r="K5" s="3"/>
    </row>
    <row r="6" spans="1:16" s="1" customFormat="1" ht="21.95" customHeight="1">
      <c r="A6" s="223" t="s">
        <v>16</v>
      </c>
      <c r="B6" s="223"/>
      <c r="C6" s="223"/>
      <c r="D6" s="223"/>
      <c r="E6" s="223"/>
      <c r="F6" s="223"/>
      <c r="G6" s="223"/>
      <c r="H6" s="223"/>
      <c r="I6" s="223"/>
      <c r="J6" s="7"/>
      <c r="K6" s="7"/>
      <c r="L6" s="8"/>
      <c r="M6" s="8"/>
      <c r="N6" s="8"/>
      <c r="O6" s="8"/>
      <c r="P6" s="8"/>
    </row>
    <row r="7" spans="1:16" s="1" customFormat="1" ht="21.75" customHeight="1">
      <c r="A7" s="224" t="s">
        <v>1</v>
      </c>
      <c r="B7" s="224"/>
      <c r="C7" s="224"/>
      <c r="D7" s="224"/>
      <c r="E7" s="224"/>
      <c r="F7" s="224"/>
      <c r="G7" s="224"/>
      <c r="H7" s="224"/>
      <c r="I7" s="224"/>
      <c r="J7" s="7"/>
      <c r="K7" s="7"/>
      <c r="L7" s="8"/>
      <c r="M7" s="8"/>
      <c r="N7" s="8"/>
      <c r="O7" s="8"/>
      <c r="P7" s="8"/>
    </row>
    <row r="8" spans="1:16" s="1" customFormat="1" ht="15.75" customHeight="1">
      <c r="K8" s="3"/>
      <c r="O8" s="9"/>
      <c r="P8" s="9"/>
    </row>
    <row r="9" spans="1:16" s="13" customFormat="1" ht="15" customHeight="1">
      <c r="A9" s="10"/>
      <c r="B9" s="225" t="s">
        <v>42</v>
      </c>
      <c r="C9" s="226"/>
      <c r="D9" s="226"/>
      <c r="E9" s="226"/>
      <c r="F9" s="226"/>
      <c r="G9" s="11"/>
      <c r="H9" s="12"/>
      <c r="I9" s="12"/>
      <c r="K9" s="14"/>
      <c r="N9" s="9"/>
      <c r="O9" s="9"/>
      <c r="P9" s="9"/>
    </row>
    <row r="10" spans="1:16" s="13" customFormat="1" ht="15" customHeight="1">
      <c r="A10" s="10"/>
      <c r="B10" s="239">
        <v>2007</v>
      </c>
      <c r="C10" s="239">
        <v>2008</v>
      </c>
      <c r="D10" s="239">
        <v>2009</v>
      </c>
      <c r="E10" s="239">
        <v>2010</v>
      </c>
      <c r="F10" s="239">
        <v>2011</v>
      </c>
      <c r="G10" s="15"/>
      <c r="H10" s="229" t="s">
        <v>76</v>
      </c>
      <c r="I10" s="230"/>
      <c r="K10" s="14"/>
      <c r="N10" s="9"/>
      <c r="O10" s="9"/>
      <c r="P10" s="9"/>
    </row>
    <row r="11" spans="1:16" s="16" customFormat="1" ht="11.25" customHeight="1">
      <c r="A11" s="13"/>
      <c r="B11" s="240"/>
      <c r="C11" s="240"/>
      <c r="D11" s="240"/>
      <c r="E11" s="240"/>
      <c r="F11" s="240"/>
      <c r="G11" s="15"/>
      <c r="H11" s="17" t="s">
        <v>2</v>
      </c>
      <c r="I11" s="18" t="s">
        <v>3</v>
      </c>
      <c r="N11" s="234"/>
      <c r="O11" s="234"/>
      <c r="P11" s="234"/>
    </row>
    <row r="12" spans="1:16" s="16" customFormat="1" ht="18.75" customHeight="1">
      <c r="A12" s="19" t="s">
        <v>17</v>
      </c>
      <c r="B12" s="20">
        <v>690345</v>
      </c>
      <c r="C12" s="20">
        <v>706418</v>
      </c>
      <c r="D12" s="20">
        <v>735239</v>
      </c>
      <c r="E12" s="20">
        <v>719451</v>
      </c>
      <c r="F12" s="20">
        <v>752828</v>
      </c>
      <c r="G12" s="21"/>
      <c r="H12" s="22">
        <f>F12-E12</f>
        <v>33377</v>
      </c>
      <c r="I12" s="23">
        <f>F12/E12-1</f>
        <v>4.6392318587367365E-2</v>
      </c>
      <c r="L12" s="16">
        <f>SUM(B12:F12)/5</f>
        <v>720856.2</v>
      </c>
      <c r="N12" s="234"/>
      <c r="O12" s="234"/>
      <c r="P12" s="234"/>
    </row>
    <row r="13" spans="1:16" s="16" customFormat="1" ht="18.75" customHeight="1">
      <c r="A13" s="19" t="s">
        <v>18</v>
      </c>
      <c r="B13" s="20">
        <v>784356</v>
      </c>
      <c r="C13" s="20">
        <v>725279</v>
      </c>
      <c r="D13" s="20">
        <v>787943</v>
      </c>
      <c r="E13" s="20">
        <v>884349</v>
      </c>
      <c r="F13" s="20">
        <v>792234</v>
      </c>
      <c r="G13" s="21"/>
      <c r="H13" s="22">
        <f>F13-E13</f>
        <v>-92115</v>
      </c>
      <c r="I13" s="23">
        <f>F13/E13-1</f>
        <v>-0.10416136615747851</v>
      </c>
      <c r="J13" s="25"/>
      <c r="K13" s="53"/>
      <c r="L13" s="16">
        <f>SUM(B13:F13)/5</f>
        <v>794832.2</v>
      </c>
      <c r="N13" s="234"/>
      <c r="O13" s="234"/>
      <c r="P13" s="234"/>
    </row>
    <row r="14" spans="1:16" s="16" customFormat="1" ht="30.75" customHeight="1">
      <c r="A14" s="26" t="s">
        <v>19</v>
      </c>
      <c r="B14" s="27">
        <f>(B12/B13)*100</f>
        <v>88.014243532273611</v>
      </c>
      <c r="C14" s="27">
        <f>(C12/C13)*100</f>
        <v>97.399483509104769</v>
      </c>
      <c r="D14" s="28">
        <f>IF(D13=0,0,(D12/D13)*100)</f>
        <v>93.311191291755875</v>
      </c>
      <c r="E14" s="28">
        <f>IF(E13=0,0,(E12/E13)*100)</f>
        <v>81.353741565829779</v>
      </c>
      <c r="F14" s="28">
        <f>IF(F13=0,0,(F12/F13)*100)</f>
        <v>95.025964550877646</v>
      </c>
      <c r="G14" s="29"/>
      <c r="H14" s="235">
        <f>F14-E14</f>
        <v>13.672222985047867</v>
      </c>
      <c r="I14" s="236"/>
      <c r="J14" s="30"/>
      <c r="K14" s="30"/>
      <c r="N14" s="234"/>
      <c r="O14" s="234"/>
      <c r="P14" s="234"/>
    </row>
    <row r="15" spans="1:16" ht="36" customHeight="1">
      <c r="A15" s="55"/>
      <c r="B15" s="237"/>
      <c r="C15" s="237"/>
      <c r="D15" s="237"/>
      <c r="E15" s="237"/>
      <c r="F15" s="32"/>
      <c r="G15" s="32"/>
      <c r="H15" s="33"/>
      <c r="I15" s="33"/>
      <c r="J15" s="34"/>
      <c r="N15" s="234"/>
      <c r="O15" s="234"/>
      <c r="P15" s="234"/>
    </row>
    <row r="16" spans="1:16" ht="18" customHeight="1">
      <c r="A16" s="37"/>
      <c r="B16" s="38"/>
      <c r="C16" s="38"/>
      <c r="D16" s="38"/>
      <c r="E16" s="38"/>
      <c r="F16" s="38"/>
      <c r="G16" s="38"/>
      <c r="H16" s="33"/>
      <c r="I16" s="33"/>
      <c r="J16" s="39"/>
      <c r="N16" s="234"/>
      <c r="O16" s="234"/>
      <c r="P16" s="234"/>
    </row>
    <row r="17" spans="1:35" ht="18" customHeight="1">
      <c r="A17" s="40"/>
      <c r="B17" s="41"/>
      <c r="C17" s="42"/>
      <c r="D17" s="42"/>
      <c r="E17" s="41"/>
      <c r="F17" s="41"/>
      <c r="G17" s="41"/>
      <c r="H17" s="43"/>
      <c r="I17" s="43"/>
      <c r="K17" s="56"/>
      <c r="N17" s="234"/>
      <c r="O17" s="234"/>
      <c r="P17" s="234"/>
    </row>
    <row r="18" spans="1:35" ht="18" customHeight="1"/>
    <row r="19" spans="1:35" ht="18" customHeight="1">
      <c r="N19" s="234"/>
      <c r="O19" s="234"/>
      <c r="P19" s="234"/>
    </row>
    <row r="20" spans="1:35" ht="18" customHeight="1">
      <c r="N20" s="234"/>
      <c r="O20" s="234"/>
      <c r="P20" s="234"/>
    </row>
    <row r="21" spans="1:35" ht="18" customHeight="1">
      <c r="E21" s="44"/>
      <c r="F21" s="44"/>
      <c r="G21" s="44"/>
      <c r="H21" s="44"/>
      <c r="I21" s="44"/>
      <c r="J21" s="44"/>
      <c r="K21" s="44"/>
      <c r="L21" s="44">
        <f>752827974/719451252</f>
        <v>1.0463919159320609</v>
      </c>
      <c r="M21" s="44"/>
      <c r="N21" s="234"/>
      <c r="O21" s="234"/>
      <c r="P21" s="234"/>
      <c r="AF21" s="238" t="s">
        <v>7</v>
      </c>
      <c r="AG21" s="231">
        <v>2000</v>
      </c>
      <c r="AH21" s="45" t="s">
        <v>8</v>
      </c>
      <c r="AI21" s="47">
        <v>10.4</v>
      </c>
    </row>
    <row r="22" spans="1:35" ht="18" customHeight="1">
      <c r="E22" s="44"/>
      <c r="F22" s="144"/>
      <c r="G22" s="44"/>
      <c r="H22" s="44"/>
      <c r="I22" s="44"/>
      <c r="J22" s="44"/>
      <c r="K22" s="44"/>
      <c r="L22" s="44"/>
      <c r="M22" s="44"/>
      <c r="N22" s="234"/>
      <c r="O22" s="234"/>
      <c r="P22" s="234"/>
      <c r="Q22" s="44"/>
      <c r="AF22" s="238"/>
      <c r="AG22" s="232"/>
      <c r="AH22" s="45" t="s">
        <v>9</v>
      </c>
      <c r="AI22" s="47">
        <v>9.8000000000000007</v>
      </c>
    </row>
    <row r="23" spans="1:35" ht="18" customHeight="1">
      <c r="E23" s="44"/>
      <c r="F23" s="44"/>
      <c r="G23" s="44"/>
      <c r="H23" s="44"/>
      <c r="I23" s="44"/>
      <c r="J23" s="44"/>
      <c r="K23" s="44"/>
      <c r="L23" s="44"/>
      <c r="M23" s="44"/>
      <c r="N23" s="234"/>
      <c r="O23" s="234"/>
      <c r="P23" s="234"/>
      <c r="Q23" s="44"/>
      <c r="AF23" s="238"/>
      <c r="AG23" s="232"/>
      <c r="AH23" s="45" t="s">
        <v>10</v>
      </c>
      <c r="AI23" s="47">
        <v>8.6999999999999993</v>
      </c>
    </row>
    <row r="24" spans="1:35" ht="18" customHeight="1">
      <c r="E24" s="44"/>
      <c r="F24" s="44"/>
      <c r="G24" s="44"/>
      <c r="H24" s="44"/>
      <c r="I24" s="44"/>
      <c r="J24" s="44"/>
      <c r="K24" s="44"/>
      <c r="L24" s="44"/>
      <c r="M24" s="44"/>
      <c r="N24" s="44"/>
      <c r="O24" s="44"/>
      <c r="P24" s="44"/>
      <c r="Q24" s="44"/>
      <c r="AF24" s="238"/>
      <c r="AG24" s="233"/>
      <c r="AH24" s="45" t="s">
        <v>11</v>
      </c>
      <c r="AI24" s="50">
        <v>9.15</v>
      </c>
    </row>
    <row r="25" spans="1:35" ht="18" customHeight="1">
      <c r="E25" s="44"/>
      <c r="F25" s="44"/>
      <c r="G25" s="44"/>
      <c r="H25" s="44"/>
      <c r="I25" s="44"/>
      <c r="J25" s="44"/>
      <c r="K25" s="44"/>
      <c r="L25" s="44"/>
      <c r="M25" s="44"/>
      <c r="N25" s="44"/>
      <c r="O25" s="44"/>
      <c r="P25" s="44"/>
      <c r="Q25" s="44"/>
      <c r="AF25" s="238"/>
      <c r="AG25" s="231">
        <v>2001</v>
      </c>
      <c r="AH25" s="45" t="s">
        <v>8</v>
      </c>
      <c r="AI25" s="47">
        <v>10.4</v>
      </c>
    </row>
    <row r="26" spans="1:35" ht="18" customHeight="1">
      <c r="N26" s="44"/>
      <c r="O26" s="44"/>
      <c r="P26" s="44"/>
      <c r="Q26" s="44"/>
      <c r="AF26" s="238"/>
      <c r="AG26" s="232"/>
      <c r="AH26" s="45" t="s">
        <v>9</v>
      </c>
      <c r="AI26" s="50">
        <v>10</v>
      </c>
    </row>
    <row r="27" spans="1:35" ht="18" customHeight="1">
      <c r="N27" s="44"/>
      <c r="O27" s="44"/>
      <c r="P27" s="44"/>
      <c r="Q27" s="44"/>
      <c r="AF27" s="238"/>
      <c r="AG27" s="232"/>
      <c r="AH27" s="45" t="s">
        <v>10</v>
      </c>
      <c r="AI27" s="47">
        <v>10.7</v>
      </c>
    </row>
    <row r="28" spans="1:35" ht="18" customHeight="1">
      <c r="AF28" s="238"/>
      <c r="AG28" s="233"/>
      <c r="AH28" s="45" t="s">
        <v>11</v>
      </c>
      <c r="AI28" s="47">
        <v>9.3000000000000007</v>
      </c>
    </row>
    <row r="29" spans="1:35" ht="18" customHeight="1">
      <c r="AF29" s="238"/>
      <c r="AG29" s="48"/>
      <c r="AH29" s="45"/>
      <c r="AI29" s="47"/>
    </row>
    <row r="30" spans="1:35" ht="18" customHeight="1">
      <c r="AF30" s="238"/>
      <c r="AG30" s="48"/>
      <c r="AH30" s="45"/>
      <c r="AI30" s="47"/>
    </row>
    <row r="31" spans="1:35" ht="18" customHeight="1">
      <c r="AF31" s="238"/>
      <c r="AG31" s="48"/>
      <c r="AH31" s="45"/>
      <c r="AI31" s="47"/>
    </row>
    <row r="32" spans="1:35" ht="18" customHeight="1">
      <c r="AF32" s="238"/>
      <c r="AG32" s="48"/>
      <c r="AH32" s="45"/>
      <c r="AI32" s="47"/>
    </row>
    <row r="33" spans="2:35" ht="18" customHeight="1">
      <c r="AF33" s="238"/>
      <c r="AG33" s="48"/>
      <c r="AH33" s="45"/>
      <c r="AI33" s="47"/>
    </row>
    <row r="34" spans="2:35" ht="18" customHeight="1">
      <c r="B34" s="51"/>
      <c r="AF34" s="238"/>
      <c r="AG34" s="48"/>
      <c r="AH34" s="45"/>
      <c r="AI34" s="47"/>
    </row>
    <row r="35" spans="2:35" ht="66" customHeight="1">
      <c r="AF35" s="238"/>
      <c r="AG35" s="46">
        <v>2002</v>
      </c>
      <c r="AH35" s="45" t="s">
        <v>8</v>
      </c>
      <c r="AI35" s="47">
        <v>10.199999999999999</v>
      </c>
    </row>
    <row r="36" spans="2:35" ht="33" customHeight="1">
      <c r="AF36" s="238"/>
      <c r="AG36" s="49"/>
      <c r="AH36" s="45" t="s">
        <v>11</v>
      </c>
      <c r="AI36" s="47">
        <v>13.5</v>
      </c>
    </row>
    <row r="37" spans="2:35" ht="38.25" customHeight="1"/>
    <row r="38" spans="2:35" ht="38.25" customHeight="1"/>
    <row r="39" spans="2:35" ht="38.25" customHeight="1"/>
    <row r="40" spans="2:35" ht="23.25" customHeight="1"/>
    <row r="41" spans="2:35" ht="23.25" customHeight="1"/>
    <row r="43" spans="2:35" ht="8.25" customHeight="1"/>
    <row r="44" spans="2:35" hidden="1"/>
    <row r="45" spans="2:35" hidden="1"/>
    <row r="46" spans="2:35" hidden="1"/>
    <row r="47" spans="2:35" hidden="1"/>
    <row r="48" spans="2:35" hidden="1"/>
    <row r="56" spans="1:1">
      <c r="A56" s="52"/>
    </row>
  </sheetData>
  <autoFilter ref="B20:B36"/>
  <mergeCells count="18">
    <mergeCell ref="AG21:AG24"/>
    <mergeCell ref="AG25:AG28"/>
    <mergeCell ref="N11:P14"/>
    <mergeCell ref="H14:I14"/>
    <mergeCell ref="B15:E15"/>
    <mergeCell ref="N15:P17"/>
    <mergeCell ref="N19:P23"/>
    <mergeCell ref="AF21:AF36"/>
    <mergeCell ref="E4:I4"/>
    <mergeCell ref="A6:I6"/>
    <mergeCell ref="A7:I7"/>
    <mergeCell ref="B9:F9"/>
    <mergeCell ref="B10:B11"/>
    <mergeCell ref="C10:C11"/>
    <mergeCell ref="D10:D11"/>
    <mergeCell ref="E10:E11"/>
    <mergeCell ref="H10:I10"/>
    <mergeCell ref="F10:F11"/>
  </mergeCells>
  <conditionalFormatting sqref="I12:I13 H12:H14">
    <cfRule type="cellIs" dxfId="5" priority="4" stopIfTrue="1" operator="lessThan">
      <formula>0</formula>
    </cfRule>
  </conditionalFormatting>
  <printOptions horizontalCentered="1"/>
  <pageMargins left="0.59055118110236227" right="0.59055118110236227" top="0.59055118110236227" bottom="0.59055118110236227" header="0" footer="0"/>
  <pageSetup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view="pageBreakPreview" topLeftCell="A19" zoomScaleSheetLayoutView="100" workbookViewId="0">
      <selection activeCell="D46" sqref="D46"/>
    </sheetView>
  </sheetViews>
  <sheetFormatPr baseColWidth="10" defaultRowHeight="12.75"/>
  <cols>
    <col min="1" max="1" width="25.85546875" style="36" customWidth="1"/>
    <col min="2" max="6" width="10.140625" style="36" customWidth="1"/>
    <col min="7" max="7" width="3" style="36" customWidth="1"/>
    <col min="8" max="8" width="9.140625" style="36" customWidth="1"/>
    <col min="9" max="9" width="9.28515625" style="36" customWidth="1"/>
    <col min="10" max="10" width="4.57031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22"/>
      <c r="F4" s="222"/>
      <c r="G4" s="222"/>
      <c r="H4" s="222"/>
      <c r="I4" s="222"/>
      <c r="J4" s="3"/>
      <c r="K4" s="3"/>
    </row>
    <row r="5" spans="1:16" s="1" customFormat="1" ht="15.75" customHeight="1">
      <c r="C5" s="2"/>
      <c r="D5" s="2"/>
      <c r="E5" s="2"/>
      <c r="F5" s="2"/>
      <c r="G5" s="2"/>
      <c r="H5" s="2"/>
      <c r="I5" s="2"/>
      <c r="J5" s="3"/>
      <c r="K5" s="3"/>
    </row>
    <row r="6" spans="1:16" s="1" customFormat="1" ht="15.75" customHeight="1">
      <c r="A6" s="6" t="s">
        <v>73</v>
      </c>
      <c r="C6" s="2"/>
      <c r="D6" s="2"/>
      <c r="E6" s="2"/>
      <c r="F6" s="2"/>
      <c r="G6" s="2"/>
      <c r="H6" s="2"/>
      <c r="I6" s="2"/>
      <c r="J6" s="3"/>
      <c r="K6" s="3"/>
    </row>
    <row r="7" spans="1:16" s="1" customFormat="1" ht="21.95" customHeight="1">
      <c r="A7" s="223" t="s">
        <v>20</v>
      </c>
      <c r="B7" s="223"/>
      <c r="C7" s="223"/>
      <c r="D7" s="223"/>
      <c r="E7" s="223"/>
      <c r="F7" s="223"/>
      <c r="G7" s="223"/>
      <c r="H7" s="223"/>
      <c r="I7" s="223"/>
      <c r="J7" s="7"/>
      <c r="K7" s="7"/>
      <c r="L7" s="8"/>
      <c r="M7" s="8"/>
      <c r="N7" s="8"/>
      <c r="O7" s="8"/>
      <c r="P7" s="8"/>
    </row>
    <row r="8" spans="1:16" s="1" customFormat="1" ht="21.75" customHeight="1">
      <c r="A8" s="224" t="s">
        <v>1</v>
      </c>
      <c r="B8" s="224"/>
      <c r="C8" s="224"/>
      <c r="D8" s="224"/>
      <c r="E8" s="224"/>
      <c r="F8" s="224"/>
      <c r="G8" s="224"/>
      <c r="H8" s="224"/>
      <c r="I8" s="224"/>
      <c r="J8" s="7"/>
      <c r="K8" s="7"/>
      <c r="L8" s="8"/>
      <c r="M8" s="8"/>
      <c r="N8" s="8"/>
      <c r="O8" s="8"/>
      <c r="P8" s="8"/>
    </row>
    <row r="9" spans="1:16" s="1" customFormat="1" ht="15.75" customHeight="1">
      <c r="H9" s="16"/>
      <c r="K9" s="3"/>
      <c r="O9" s="9"/>
      <c r="P9" s="9"/>
    </row>
    <row r="10" spans="1:16" s="13" customFormat="1" ht="15" customHeight="1">
      <c r="A10" s="10"/>
      <c r="B10" s="225" t="s">
        <v>42</v>
      </c>
      <c r="C10" s="226"/>
      <c r="D10" s="226"/>
      <c r="E10" s="226"/>
      <c r="F10" s="226"/>
      <c r="G10" s="11"/>
      <c r="H10" s="12"/>
      <c r="I10" s="12"/>
      <c r="K10" s="14"/>
      <c r="N10" s="9"/>
      <c r="O10" s="9"/>
      <c r="P10" s="9"/>
    </row>
    <row r="11" spans="1:16" s="13" customFormat="1" ht="15" customHeight="1">
      <c r="A11" s="10"/>
      <c r="B11" s="239">
        <v>2007</v>
      </c>
      <c r="C11" s="239">
        <v>2008</v>
      </c>
      <c r="D11" s="239">
        <v>2009</v>
      </c>
      <c r="E11" s="239">
        <v>2010</v>
      </c>
      <c r="F11" s="239">
        <v>2011</v>
      </c>
      <c r="G11" s="15"/>
      <c r="H11" s="229" t="s">
        <v>76</v>
      </c>
      <c r="I11" s="230"/>
      <c r="K11" s="14"/>
      <c r="N11" s="9"/>
      <c r="O11" s="9"/>
      <c r="P11" s="9"/>
    </row>
    <row r="12" spans="1:16" s="16" customFormat="1" ht="11.25" customHeight="1">
      <c r="A12" s="13"/>
      <c r="B12" s="240"/>
      <c r="C12" s="240"/>
      <c r="D12" s="240"/>
      <c r="E12" s="240"/>
      <c r="F12" s="240"/>
      <c r="G12" s="15"/>
      <c r="H12" s="17" t="s">
        <v>2</v>
      </c>
      <c r="I12" s="18" t="s">
        <v>3</v>
      </c>
      <c r="K12" s="57"/>
      <c r="N12" s="234"/>
      <c r="O12" s="234"/>
      <c r="P12" s="234"/>
    </row>
    <row r="13" spans="1:16" s="16" customFormat="1" ht="18.75" customHeight="1">
      <c r="A13" s="19" t="s">
        <v>21</v>
      </c>
      <c r="B13" s="20">
        <v>739388</v>
      </c>
      <c r="C13" s="20">
        <v>769961</v>
      </c>
      <c r="D13" s="20">
        <v>805455</v>
      </c>
      <c r="E13" s="20">
        <f>801583-757-6</f>
        <v>800820</v>
      </c>
      <c r="F13" s="20">
        <v>809367</v>
      </c>
      <c r="G13" s="21"/>
      <c r="H13" s="22">
        <f>F13-E13</f>
        <v>8547</v>
      </c>
      <c r="I13" s="23">
        <f>F13/E13-1</f>
        <v>1.0672810369371399E-2</v>
      </c>
      <c r="K13" s="58">
        <f>SUM(B13:E13)/5</f>
        <v>623124.80000000005</v>
      </c>
      <c r="N13" s="234"/>
      <c r="O13" s="234"/>
      <c r="P13" s="234"/>
    </row>
    <row r="14" spans="1:16" s="16" customFormat="1" ht="18.75" customHeight="1">
      <c r="A14" s="19" t="s">
        <v>22</v>
      </c>
      <c r="B14" s="20">
        <v>808113</v>
      </c>
      <c r="C14" s="20">
        <v>772288</v>
      </c>
      <c r="D14" s="20">
        <v>872668</v>
      </c>
      <c r="E14" s="20">
        <f>1031124-141186-642</f>
        <v>889296</v>
      </c>
      <c r="F14" s="20">
        <v>891084</v>
      </c>
      <c r="G14" s="21"/>
      <c r="H14" s="22">
        <f>F14-E14</f>
        <v>1788</v>
      </c>
      <c r="I14" s="23">
        <f>F14/E14-1</f>
        <v>2.0105791547471163E-3</v>
      </c>
      <c r="J14" s="25"/>
      <c r="K14" s="58">
        <f>SUM(B14:E14)/5</f>
        <v>668473</v>
      </c>
      <c r="N14" s="234"/>
      <c r="O14" s="234"/>
      <c r="P14" s="234"/>
    </row>
    <row r="15" spans="1:16" s="16" customFormat="1" ht="30.75" customHeight="1">
      <c r="A15" s="26" t="s">
        <v>23</v>
      </c>
      <c r="B15" s="27">
        <f>(B13/B14)*100</f>
        <v>91.495620043236528</v>
      </c>
      <c r="C15" s="27">
        <f>(C13/C14)*100</f>
        <v>99.698687536255903</v>
      </c>
      <c r="D15" s="28">
        <f>IF(D14=0,0,(D13/D14)*100)</f>
        <v>92.297987321638928</v>
      </c>
      <c r="E15" s="28">
        <f>IF(E14=0,0,(E13/E14)*100)</f>
        <v>90.05100663895935</v>
      </c>
      <c r="F15" s="28">
        <f>IF(F14=0,0,(F13/F14)*100)</f>
        <v>90.829484089042111</v>
      </c>
      <c r="G15" s="29"/>
      <c r="H15" s="235">
        <f>F15-E15</f>
        <v>0.77847745008276092</v>
      </c>
      <c r="I15" s="236"/>
      <c r="J15" s="30"/>
      <c r="K15" s="25">
        <f>SUM(B15:F15)/5</f>
        <v>92.874557125826556</v>
      </c>
      <c r="L15" s="30"/>
      <c r="N15" s="234"/>
      <c r="O15" s="234"/>
      <c r="P15" s="234"/>
    </row>
    <row r="16" spans="1:16" ht="18" customHeight="1">
      <c r="A16" s="40"/>
      <c r="B16" s="41"/>
      <c r="C16" s="41"/>
      <c r="D16" s="41"/>
      <c r="E16" s="41"/>
      <c r="F16" s="41"/>
      <c r="G16" s="41"/>
      <c r="H16" s="43"/>
      <c r="I16" s="43"/>
      <c r="N16" s="234"/>
      <c r="O16" s="234"/>
      <c r="P16" s="234"/>
    </row>
    <row r="17" spans="5:35" ht="18" customHeight="1"/>
    <row r="18" spans="5:35" ht="18" customHeight="1">
      <c r="N18" s="234"/>
      <c r="O18" s="234"/>
      <c r="P18" s="234"/>
    </row>
    <row r="19" spans="5:35" ht="18" customHeight="1">
      <c r="N19" s="234"/>
      <c r="O19" s="234"/>
      <c r="P19" s="234"/>
    </row>
    <row r="20" spans="5:35" ht="18" customHeight="1">
      <c r="E20" s="44"/>
      <c r="F20" s="44"/>
      <c r="G20" s="44"/>
      <c r="H20" s="44"/>
      <c r="I20" s="44"/>
      <c r="J20" s="44"/>
      <c r="K20" s="44"/>
      <c r="L20" s="44"/>
      <c r="M20" s="44"/>
      <c r="N20" s="234"/>
      <c r="O20" s="234"/>
      <c r="P20" s="234"/>
      <c r="AF20" s="238" t="s">
        <v>7</v>
      </c>
      <c r="AG20" s="231">
        <v>2000</v>
      </c>
      <c r="AH20" s="45" t="s">
        <v>8</v>
      </c>
      <c r="AI20" s="47">
        <v>10.4</v>
      </c>
    </row>
    <row r="21" spans="5:35" ht="18" customHeight="1">
      <c r="E21" s="44"/>
      <c r="F21" s="44"/>
      <c r="G21" s="44"/>
      <c r="H21" s="44"/>
      <c r="I21" s="44"/>
      <c r="J21" s="44"/>
      <c r="K21" s="44"/>
      <c r="L21" s="44"/>
      <c r="M21" s="44"/>
      <c r="N21" s="234"/>
      <c r="O21" s="234"/>
      <c r="P21" s="234"/>
      <c r="Q21" s="44"/>
      <c r="AF21" s="238"/>
      <c r="AG21" s="232"/>
      <c r="AH21" s="45" t="s">
        <v>9</v>
      </c>
      <c r="AI21" s="47">
        <v>9.8000000000000007</v>
      </c>
    </row>
    <row r="22" spans="5:35" ht="18" customHeight="1">
      <c r="E22" s="44"/>
      <c r="F22" s="144"/>
      <c r="G22" s="44"/>
      <c r="H22" s="44"/>
      <c r="I22" s="44"/>
      <c r="J22" s="44"/>
      <c r="K22" s="44"/>
      <c r="L22" s="44"/>
      <c r="M22" s="44"/>
      <c r="N22" s="234"/>
      <c r="O22" s="234"/>
      <c r="P22" s="234"/>
      <c r="Q22" s="44"/>
      <c r="AF22" s="238"/>
      <c r="AG22" s="232"/>
      <c r="AH22" s="45" t="s">
        <v>10</v>
      </c>
      <c r="AI22" s="47">
        <v>8.6999999999999993</v>
      </c>
    </row>
    <row r="23" spans="5:35" ht="18" customHeight="1">
      <c r="E23" s="44"/>
      <c r="F23" s="44"/>
      <c r="G23" s="44"/>
      <c r="H23" s="44"/>
      <c r="I23" s="44"/>
      <c r="J23" s="44"/>
      <c r="K23" s="44"/>
      <c r="L23" s="44"/>
      <c r="M23" s="44"/>
      <c r="N23" s="44"/>
      <c r="O23" s="44"/>
      <c r="P23" s="44"/>
      <c r="Q23" s="44"/>
      <c r="AF23" s="238"/>
      <c r="AG23" s="233"/>
      <c r="AH23" s="45" t="s">
        <v>11</v>
      </c>
      <c r="AI23" s="50">
        <v>9.15</v>
      </c>
    </row>
    <row r="24" spans="5:35" ht="18" customHeight="1">
      <c r="E24" s="44"/>
      <c r="F24" s="44"/>
      <c r="G24" s="44"/>
      <c r="H24" s="44"/>
      <c r="I24" s="44"/>
      <c r="J24" s="44"/>
      <c r="K24" s="44"/>
      <c r="L24" s="44"/>
      <c r="M24" s="44"/>
      <c r="N24" s="44"/>
      <c r="O24" s="44"/>
      <c r="P24" s="44"/>
      <c r="Q24" s="44"/>
      <c r="AF24" s="238"/>
      <c r="AG24" s="231">
        <v>2001</v>
      </c>
      <c r="AH24" s="45" t="s">
        <v>8</v>
      </c>
      <c r="AI24" s="47">
        <v>10.4</v>
      </c>
    </row>
    <row r="25" spans="5:35" ht="18" customHeight="1">
      <c r="N25" s="44"/>
      <c r="O25" s="44"/>
      <c r="P25" s="44"/>
      <c r="Q25" s="44"/>
      <c r="AF25" s="238"/>
      <c r="AG25" s="232"/>
      <c r="AH25" s="45" t="s">
        <v>9</v>
      </c>
      <c r="AI25" s="50">
        <v>10</v>
      </c>
    </row>
    <row r="26" spans="5:35" ht="18" customHeight="1">
      <c r="N26" s="44"/>
      <c r="O26" s="44"/>
      <c r="P26" s="44"/>
      <c r="Q26" s="44"/>
      <c r="AF26" s="238"/>
      <c r="AG26" s="232"/>
      <c r="AH26" s="45" t="s">
        <v>10</v>
      </c>
      <c r="AI26" s="47">
        <v>10.7</v>
      </c>
    </row>
    <row r="27" spans="5:35" ht="18" customHeight="1">
      <c r="AF27" s="238"/>
      <c r="AG27" s="233"/>
      <c r="AH27" s="45" t="s">
        <v>11</v>
      </c>
      <c r="AI27" s="47">
        <v>9.3000000000000007</v>
      </c>
    </row>
    <row r="28" spans="5:35" ht="33" customHeight="1">
      <c r="AF28" s="238"/>
      <c r="AG28" s="46">
        <v>2002</v>
      </c>
      <c r="AH28" s="45" t="s">
        <v>8</v>
      </c>
      <c r="AI28" s="47">
        <v>10.199999999999999</v>
      </c>
    </row>
    <row r="29" spans="5:35" ht="33" customHeight="1">
      <c r="AF29" s="238"/>
      <c r="AG29" s="49"/>
      <c r="AH29" s="45" t="s">
        <v>11</v>
      </c>
      <c r="AI29" s="47">
        <v>13.5</v>
      </c>
    </row>
    <row r="30" spans="5:35" ht="38.25" customHeight="1"/>
    <row r="31" spans="5:35" ht="38.25" customHeight="1"/>
    <row r="32" spans="5:35" ht="38.25" customHeight="1"/>
    <row r="33" spans="2:12" ht="38.25" customHeight="1"/>
    <row r="34" spans="2:12" ht="38.25" customHeight="1">
      <c r="B34" s="51"/>
    </row>
    <row r="35" spans="2:12" ht="81.75" customHeight="1"/>
    <row r="37" spans="2:12" ht="8.25" customHeight="1"/>
    <row r="38" spans="2:12" hidden="1"/>
    <row r="39" spans="2:12" hidden="1"/>
    <row r="40" spans="2:12" hidden="1"/>
    <row r="41" spans="2:12" hidden="1">
      <c r="H41" s="225" t="s">
        <v>41</v>
      </c>
      <c r="I41" s="226"/>
      <c r="J41" s="226"/>
      <c r="K41" s="226"/>
      <c r="L41" s="226"/>
    </row>
    <row r="42" spans="2:12" hidden="1"/>
    <row r="50" spans="1:1">
      <c r="A50" s="52"/>
    </row>
  </sheetData>
  <autoFilter ref="B19:B29"/>
  <mergeCells count="18">
    <mergeCell ref="AG20:AG23"/>
    <mergeCell ref="AG24:AG27"/>
    <mergeCell ref="H11:I11"/>
    <mergeCell ref="N12:P15"/>
    <mergeCell ref="H15:I15"/>
    <mergeCell ref="N16:P16"/>
    <mergeCell ref="N18:P22"/>
    <mergeCell ref="AF20:AF29"/>
    <mergeCell ref="H41:L41"/>
    <mergeCell ref="E4:I4"/>
    <mergeCell ref="A7:I7"/>
    <mergeCell ref="A8:I8"/>
    <mergeCell ref="B10:F10"/>
    <mergeCell ref="B11:B12"/>
    <mergeCell ref="C11:C12"/>
    <mergeCell ref="D11:D12"/>
    <mergeCell ref="E11:E12"/>
    <mergeCell ref="F11:F12"/>
  </mergeCells>
  <conditionalFormatting sqref="H13:H15 I13:I14">
    <cfRule type="cellIs" dxfId="4" priority="4" stopIfTrue="1" operator="lessThan">
      <formula>0</formula>
    </cfRule>
  </conditionalFormatting>
  <printOptions horizontalCentered="1"/>
  <pageMargins left="0.59055118110236227" right="0.59055118110236227" top="0.59055118110236227" bottom="0.59055118110236227" header="0" footer="0"/>
  <pageSetup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7" zoomScale="89" zoomScaleSheetLayoutView="89" workbookViewId="0">
      <selection activeCell="D46" sqref="D46"/>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8.710937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22"/>
      <c r="F4" s="222"/>
      <c r="G4" s="222"/>
      <c r="H4" s="222"/>
      <c r="I4" s="222"/>
      <c r="J4" s="3"/>
      <c r="K4" s="3"/>
    </row>
    <row r="5" spans="1:16" s="1" customFormat="1" ht="15.75" customHeight="1">
      <c r="C5" s="2"/>
      <c r="D5" s="2"/>
      <c r="E5" s="2"/>
      <c r="F5" s="2"/>
      <c r="G5" s="2"/>
      <c r="H5" s="2"/>
      <c r="I5" s="2"/>
      <c r="J5" s="3"/>
      <c r="K5" s="3"/>
    </row>
    <row r="6" spans="1:16" s="1" customFormat="1" ht="15.75" customHeight="1">
      <c r="A6" s="6" t="s">
        <v>72</v>
      </c>
      <c r="C6" s="2"/>
      <c r="D6" s="2"/>
      <c r="E6" s="2"/>
      <c r="F6" s="2"/>
      <c r="G6" s="2"/>
      <c r="H6" s="2"/>
      <c r="I6" s="2"/>
      <c r="J6" s="3"/>
      <c r="K6" s="3"/>
    </row>
    <row r="7" spans="1:16" s="1" customFormat="1" ht="21.95" customHeight="1">
      <c r="A7" s="223" t="s">
        <v>24</v>
      </c>
      <c r="B7" s="223"/>
      <c r="C7" s="223"/>
      <c r="D7" s="223"/>
      <c r="E7" s="223"/>
      <c r="F7" s="223"/>
      <c r="G7" s="223"/>
      <c r="H7" s="223"/>
      <c r="I7" s="223"/>
      <c r="J7" s="7"/>
      <c r="K7" s="7"/>
      <c r="L7" s="8"/>
      <c r="M7" s="8"/>
      <c r="N7" s="8"/>
      <c r="O7" s="8"/>
      <c r="P7" s="8"/>
    </row>
    <row r="8" spans="1:16" s="1" customFormat="1" ht="21.75" customHeight="1">
      <c r="A8" s="224" t="s">
        <v>1</v>
      </c>
      <c r="B8" s="224"/>
      <c r="C8" s="224"/>
      <c r="D8" s="224"/>
      <c r="E8" s="224"/>
      <c r="F8" s="224"/>
      <c r="G8" s="224"/>
      <c r="H8" s="224"/>
      <c r="I8" s="224"/>
      <c r="J8" s="7"/>
      <c r="K8" s="7"/>
      <c r="L8" s="8"/>
      <c r="M8" s="8"/>
      <c r="N8" s="8"/>
      <c r="O8" s="8"/>
      <c r="P8" s="8"/>
    </row>
    <row r="9" spans="1:16" s="1" customFormat="1" ht="15.75" customHeight="1">
      <c r="K9" s="3"/>
      <c r="O9" s="9"/>
      <c r="P9" s="9"/>
    </row>
    <row r="10" spans="1:16" s="13" customFormat="1" ht="15" customHeight="1">
      <c r="A10" s="10"/>
      <c r="B10" s="225" t="s">
        <v>42</v>
      </c>
      <c r="C10" s="226"/>
      <c r="D10" s="226"/>
      <c r="E10" s="226"/>
      <c r="F10" s="226"/>
      <c r="G10" s="11"/>
      <c r="H10" s="12"/>
      <c r="I10" s="12"/>
      <c r="K10" s="14"/>
      <c r="N10" s="9"/>
      <c r="O10" s="9"/>
      <c r="P10" s="9"/>
    </row>
    <row r="11" spans="1:16" s="13" customFormat="1" ht="15" customHeight="1">
      <c r="A11" s="10"/>
      <c r="B11" s="239">
        <v>2007</v>
      </c>
      <c r="C11" s="239">
        <v>2008</v>
      </c>
      <c r="D11" s="239">
        <v>2009</v>
      </c>
      <c r="E11" s="239">
        <v>2010</v>
      </c>
      <c r="F11" s="239">
        <v>2011</v>
      </c>
      <c r="G11" s="15"/>
      <c r="H11" s="229" t="s">
        <v>76</v>
      </c>
      <c r="I11" s="230"/>
      <c r="K11" s="14"/>
      <c r="N11" s="9"/>
      <c r="O11" s="9"/>
      <c r="P11" s="9"/>
    </row>
    <row r="12" spans="1:16" s="16" customFormat="1" ht="11.25" customHeight="1">
      <c r="A12" s="13"/>
      <c r="B12" s="240"/>
      <c r="C12" s="240"/>
      <c r="D12" s="240"/>
      <c r="E12" s="240"/>
      <c r="F12" s="240"/>
      <c r="G12" s="15"/>
      <c r="H12" s="17" t="s">
        <v>2</v>
      </c>
      <c r="I12" s="18" t="s">
        <v>3</v>
      </c>
      <c r="N12" s="234"/>
      <c r="O12" s="234"/>
      <c r="P12" s="234"/>
    </row>
    <row r="13" spans="1:16" s="16" customFormat="1" ht="18.75" customHeight="1">
      <c r="A13" s="19" t="s">
        <v>25</v>
      </c>
      <c r="B13" s="20">
        <v>16034</v>
      </c>
      <c r="C13" s="20">
        <v>34913</v>
      </c>
      <c r="D13" s="20">
        <v>13121</v>
      </c>
      <c r="E13" s="20">
        <f>757+6</f>
        <v>763</v>
      </c>
      <c r="F13" s="20">
        <v>3263</v>
      </c>
      <c r="G13" s="21"/>
      <c r="H13" s="22">
        <f>F13-E13</f>
        <v>2500</v>
      </c>
      <c r="I13" s="23">
        <f>F13/E13-1</f>
        <v>3.2765399737876804</v>
      </c>
      <c r="K13" s="53"/>
      <c r="N13" s="234"/>
      <c r="O13" s="234"/>
      <c r="P13" s="234"/>
    </row>
    <row r="14" spans="1:16" s="16" customFormat="1" ht="18.75" customHeight="1">
      <c r="A14" s="19" t="s">
        <v>26</v>
      </c>
      <c r="B14" s="20">
        <v>61962</v>
      </c>
      <c r="C14" s="20">
        <v>97082</v>
      </c>
      <c r="D14" s="20">
        <v>68514</v>
      </c>
      <c r="E14" s="20">
        <f>141186+642</f>
        <v>141828</v>
      </c>
      <c r="F14" s="20">
        <v>9529</v>
      </c>
      <c r="G14" s="21"/>
      <c r="H14" s="22">
        <f>F14-E14</f>
        <v>-132299</v>
      </c>
      <c r="I14" s="23">
        <f>F14/E14-1</f>
        <v>-0.93281298474208196</v>
      </c>
      <c r="J14" s="59"/>
      <c r="K14" s="60"/>
      <c r="N14" s="234"/>
      <c r="O14" s="234"/>
      <c r="P14" s="234"/>
    </row>
    <row r="15" spans="1:16" s="16" customFormat="1" ht="30.75" customHeight="1">
      <c r="A15" s="26" t="s">
        <v>27</v>
      </c>
      <c r="B15" s="27">
        <f>IF(B14=0,0,(B13/B14))*100</f>
        <v>25.877150511603887</v>
      </c>
      <c r="C15" s="27">
        <f>IF(C14=0,0,(C13/C14))*100</f>
        <v>35.962382315980307</v>
      </c>
      <c r="D15" s="27">
        <f>IF(D14=0,0,(D13/D14))*100</f>
        <v>19.150830487199695</v>
      </c>
      <c r="E15" s="27">
        <f>IF(E14=0,0,(E13/E14))*100</f>
        <v>0.53797557604986324</v>
      </c>
      <c r="F15" s="27">
        <f>IF(F14=0,0,(F13/F14))*100</f>
        <v>34.242837653478851</v>
      </c>
      <c r="G15" s="29"/>
      <c r="H15" s="235">
        <f>F15-E15</f>
        <v>33.704862077428984</v>
      </c>
      <c r="I15" s="236"/>
      <c r="J15" s="30"/>
      <c r="K15" s="30">
        <f>SUM(B15:F15)/5</f>
        <v>23.154235308862518</v>
      </c>
      <c r="L15" s="30"/>
      <c r="N15" s="234"/>
      <c r="O15" s="234"/>
      <c r="P15" s="234"/>
    </row>
    <row r="16" spans="1:16" ht="36" customHeight="1">
      <c r="A16" s="55"/>
      <c r="B16" s="237"/>
      <c r="C16" s="237"/>
      <c r="D16" s="237"/>
      <c r="E16" s="237"/>
      <c r="F16" s="32"/>
      <c r="G16" s="32"/>
      <c r="H16" s="33"/>
      <c r="I16" s="33"/>
      <c r="J16" s="34"/>
      <c r="N16" s="234"/>
      <c r="O16" s="234"/>
      <c r="P16" s="234"/>
    </row>
    <row r="17" spans="1:35" ht="18" customHeight="1">
      <c r="A17" s="37"/>
      <c r="B17" s="38"/>
      <c r="C17" s="38"/>
      <c r="D17" s="38"/>
      <c r="E17" s="38"/>
      <c r="F17" s="38"/>
      <c r="G17" s="38"/>
      <c r="H17" s="33"/>
      <c r="I17" s="33"/>
      <c r="J17" s="39"/>
      <c r="N17" s="234"/>
      <c r="O17" s="234"/>
      <c r="P17" s="234"/>
    </row>
    <row r="18" spans="1:35" ht="18" customHeight="1">
      <c r="A18" s="40"/>
      <c r="B18" s="41"/>
      <c r="C18" s="42"/>
      <c r="D18" s="42"/>
      <c r="E18" s="41"/>
      <c r="F18" s="41"/>
      <c r="G18" s="41"/>
      <c r="H18" s="43"/>
      <c r="I18" s="43"/>
      <c r="N18" s="234"/>
      <c r="O18" s="234"/>
      <c r="P18" s="234"/>
    </row>
    <row r="19" spans="1:35" ht="18" customHeight="1"/>
    <row r="20" spans="1:35" ht="18" customHeight="1">
      <c r="N20" s="234"/>
      <c r="O20" s="234"/>
      <c r="P20" s="234"/>
    </row>
    <row r="21" spans="1:35" ht="18" customHeight="1">
      <c r="N21" s="234"/>
      <c r="O21" s="234"/>
      <c r="P21" s="234"/>
    </row>
    <row r="22" spans="1:35" ht="18" customHeight="1">
      <c r="E22" s="44"/>
      <c r="F22" s="144"/>
      <c r="G22" s="44"/>
      <c r="H22" s="44"/>
      <c r="I22" s="44"/>
      <c r="J22" s="44"/>
      <c r="K22" s="44"/>
      <c r="L22" s="44"/>
      <c r="M22" s="44"/>
      <c r="N22" s="234"/>
      <c r="O22" s="234"/>
      <c r="P22" s="234"/>
      <c r="AF22" s="238" t="s">
        <v>7</v>
      </c>
      <c r="AG22" s="231">
        <v>2000</v>
      </c>
      <c r="AH22" s="45" t="s">
        <v>8</v>
      </c>
      <c r="AI22" s="47">
        <v>10.4</v>
      </c>
    </row>
    <row r="23" spans="1:35" ht="18" customHeight="1">
      <c r="E23" s="44"/>
      <c r="F23" s="44"/>
      <c r="G23" s="44"/>
      <c r="H23" s="44"/>
      <c r="I23" s="44"/>
      <c r="J23" s="44"/>
      <c r="K23" s="44"/>
      <c r="L23" s="44"/>
      <c r="M23" s="44"/>
      <c r="N23" s="234"/>
      <c r="O23" s="234"/>
      <c r="P23" s="234"/>
      <c r="Q23" s="44"/>
      <c r="AF23" s="238"/>
      <c r="AG23" s="232"/>
      <c r="AH23" s="45" t="s">
        <v>9</v>
      </c>
      <c r="AI23" s="47">
        <v>9.8000000000000007</v>
      </c>
    </row>
    <row r="24" spans="1:35" ht="18" customHeight="1">
      <c r="E24" s="44"/>
      <c r="F24" s="44"/>
      <c r="G24" s="44"/>
      <c r="H24" s="44"/>
      <c r="I24" s="44"/>
      <c r="J24" s="44"/>
      <c r="K24" s="44"/>
      <c r="L24" s="44"/>
      <c r="M24" s="44"/>
      <c r="N24" s="234"/>
      <c r="O24" s="234"/>
      <c r="P24" s="234"/>
      <c r="Q24" s="44"/>
      <c r="AF24" s="238"/>
      <c r="AG24" s="232"/>
      <c r="AH24" s="45" t="s">
        <v>10</v>
      </c>
      <c r="AI24" s="47">
        <v>8.6999999999999993</v>
      </c>
    </row>
    <row r="25" spans="1:35" ht="18" customHeight="1">
      <c r="E25" s="44"/>
      <c r="F25" s="44"/>
      <c r="G25" s="44"/>
      <c r="H25" s="44"/>
      <c r="I25" s="44"/>
      <c r="J25" s="44"/>
      <c r="K25" s="44"/>
      <c r="L25" s="44"/>
      <c r="M25" s="44"/>
      <c r="N25" s="44"/>
      <c r="O25" s="44"/>
      <c r="P25" s="44"/>
      <c r="Q25" s="44"/>
      <c r="AF25" s="238"/>
      <c r="AG25" s="233"/>
      <c r="AH25" s="45" t="s">
        <v>11</v>
      </c>
      <c r="AI25" s="50">
        <v>9.15</v>
      </c>
    </row>
    <row r="26" spans="1:35" ht="18" customHeight="1">
      <c r="E26" s="44"/>
      <c r="F26" s="44"/>
      <c r="G26" s="44"/>
      <c r="H26" s="44"/>
      <c r="I26" s="44"/>
      <c r="J26" s="44"/>
      <c r="K26" s="44"/>
      <c r="L26" s="44"/>
      <c r="M26" s="44"/>
      <c r="N26" s="44"/>
      <c r="O26" s="44"/>
      <c r="P26" s="44"/>
      <c r="Q26" s="44"/>
      <c r="AF26" s="238"/>
      <c r="AG26" s="231">
        <v>2001</v>
      </c>
      <c r="AH26" s="45" t="s">
        <v>8</v>
      </c>
      <c r="AI26" s="47">
        <v>10.4</v>
      </c>
    </row>
    <row r="27" spans="1:35" ht="18" customHeight="1">
      <c r="N27" s="44"/>
      <c r="O27" s="44"/>
      <c r="P27" s="44"/>
      <c r="Q27" s="44"/>
      <c r="AF27" s="238"/>
      <c r="AG27" s="232"/>
      <c r="AH27" s="45" t="s">
        <v>9</v>
      </c>
      <c r="AI27" s="50">
        <v>10</v>
      </c>
    </row>
    <row r="28" spans="1:35" ht="18" customHeight="1">
      <c r="N28" s="44"/>
      <c r="O28" s="44"/>
      <c r="P28" s="44"/>
      <c r="Q28" s="44"/>
      <c r="AF28" s="238"/>
      <c r="AG28" s="232"/>
      <c r="AH28" s="45" t="s">
        <v>10</v>
      </c>
      <c r="AI28" s="47">
        <v>10.7</v>
      </c>
    </row>
    <row r="29" spans="1:35" ht="18" customHeight="1">
      <c r="AF29" s="238"/>
      <c r="AG29" s="233"/>
      <c r="AH29" s="45" t="s">
        <v>11</v>
      </c>
      <c r="AI29" s="47">
        <v>9.3000000000000007</v>
      </c>
    </row>
    <row r="30" spans="1:35" ht="33" customHeight="1">
      <c r="AF30" s="238"/>
      <c r="AG30" s="46">
        <v>2002</v>
      </c>
      <c r="AH30" s="45" t="s">
        <v>8</v>
      </c>
      <c r="AI30" s="47">
        <v>10.199999999999999</v>
      </c>
    </row>
    <row r="31" spans="1:35" ht="33" customHeight="1">
      <c r="AF31" s="238"/>
      <c r="AG31" s="49"/>
      <c r="AH31" s="45" t="s">
        <v>11</v>
      </c>
      <c r="AI31" s="47">
        <v>13.5</v>
      </c>
    </row>
    <row r="32" spans="1:35" ht="38.25" customHeight="1"/>
    <row r="33" spans="2:2" ht="38.25" customHeight="1"/>
    <row r="34" spans="2:2" ht="38.25" customHeight="1">
      <c r="B34" s="51"/>
    </row>
    <row r="35" spans="2:2" ht="32.2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H11:I11"/>
    <mergeCell ref="F11:F12"/>
  </mergeCells>
  <conditionalFormatting sqref="H13:H15 I13:I14">
    <cfRule type="cellIs" dxfId="3" priority="4" stopIfTrue="1" operator="lessThan">
      <formula>0</formula>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7" zoomScaleSheetLayoutView="100" workbookViewId="0">
      <selection activeCell="D46" sqref="D46"/>
    </sheetView>
  </sheetViews>
  <sheetFormatPr baseColWidth="10" defaultRowHeight="12.75"/>
  <cols>
    <col min="1" max="1" width="25.85546875" style="36" customWidth="1"/>
    <col min="2" max="6" width="10.140625" style="36" customWidth="1"/>
    <col min="7" max="7" width="1.5703125" style="36" customWidth="1"/>
    <col min="8" max="9" width="9.14062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22"/>
      <c r="F4" s="222"/>
      <c r="G4" s="222"/>
      <c r="H4" s="222"/>
      <c r="I4" s="222"/>
      <c r="J4" s="3"/>
      <c r="K4" s="3"/>
    </row>
    <row r="5" spans="1:16" s="1" customFormat="1" ht="15.75" customHeight="1">
      <c r="C5" s="2"/>
      <c r="D5" s="2"/>
      <c r="E5" s="2"/>
      <c r="F5" s="2"/>
      <c r="G5" s="2"/>
      <c r="H5" s="2"/>
      <c r="I5" s="2"/>
      <c r="J5" s="3"/>
      <c r="K5" s="3"/>
    </row>
    <row r="6" spans="1:16" s="1" customFormat="1" ht="15.75" customHeight="1">
      <c r="A6" s="6" t="s">
        <v>72</v>
      </c>
      <c r="C6" s="2"/>
      <c r="D6" s="2"/>
      <c r="E6" s="2"/>
      <c r="F6" s="2"/>
      <c r="G6" s="2"/>
      <c r="H6" s="2"/>
      <c r="I6" s="2"/>
      <c r="J6" s="3"/>
      <c r="K6" s="3"/>
    </row>
    <row r="7" spans="1:16" s="1" customFormat="1" ht="21.95" customHeight="1">
      <c r="A7" s="223" t="s">
        <v>28</v>
      </c>
      <c r="B7" s="223"/>
      <c r="C7" s="223"/>
      <c r="D7" s="223"/>
      <c r="E7" s="223"/>
      <c r="F7" s="223"/>
      <c r="G7" s="223"/>
      <c r="H7" s="223"/>
      <c r="I7" s="223"/>
      <c r="J7" s="7"/>
      <c r="K7" s="7"/>
      <c r="L7" s="8"/>
      <c r="M7" s="8"/>
      <c r="N7" s="8"/>
      <c r="O7" s="8"/>
      <c r="P7" s="8"/>
    </row>
    <row r="8" spans="1:16" s="1" customFormat="1" ht="21.75" customHeight="1">
      <c r="A8" s="224" t="s">
        <v>1</v>
      </c>
      <c r="B8" s="224"/>
      <c r="C8" s="224"/>
      <c r="D8" s="224"/>
      <c r="E8" s="224"/>
      <c r="F8" s="224"/>
      <c r="G8" s="224"/>
      <c r="H8" s="224"/>
      <c r="I8" s="224"/>
      <c r="J8" s="7"/>
      <c r="K8" s="7"/>
      <c r="L8" s="8"/>
      <c r="M8" s="8"/>
      <c r="N8" s="8"/>
      <c r="O8" s="8"/>
      <c r="P8" s="8"/>
    </row>
    <row r="9" spans="1:16" s="1" customFormat="1" ht="15.75" customHeight="1">
      <c r="K9" s="3"/>
      <c r="O9" s="9"/>
      <c r="P9" s="9"/>
    </row>
    <row r="10" spans="1:16" s="13" customFormat="1" ht="15" customHeight="1">
      <c r="A10" s="10"/>
      <c r="B10" s="225" t="s">
        <v>42</v>
      </c>
      <c r="C10" s="226"/>
      <c r="D10" s="226"/>
      <c r="E10" s="226"/>
      <c r="F10" s="226"/>
      <c r="G10" s="11"/>
      <c r="H10" s="12"/>
      <c r="I10" s="12"/>
      <c r="K10" s="14"/>
      <c r="N10" s="9"/>
      <c r="O10" s="9"/>
      <c r="P10" s="9"/>
    </row>
    <row r="11" spans="1:16" s="13" customFormat="1" ht="15" customHeight="1">
      <c r="A11" s="10"/>
      <c r="B11" s="239">
        <v>2007</v>
      </c>
      <c r="C11" s="239">
        <v>2008</v>
      </c>
      <c r="D11" s="239">
        <v>2009</v>
      </c>
      <c r="E11" s="239">
        <v>2010</v>
      </c>
      <c r="F11" s="239">
        <v>2011</v>
      </c>
      <c r="G11" s="15"/>
      <c r="H11" s="229" t="s">
        <v>76</v>
      </c>
      <c r="I11" s="230"/>
      <c r="K11" s="14"/>
      <c r="N11" s="9"/>
      <c r="O11" s="9"/>
      <c r="P11" s="9"/>
    </row>
    <row r="12" spans="1:16" s="16" customFormat="1" ht="11.25" customHeight="1">
      <c r="A12" s="13"/>
      <c r="B12" s="240"/>
      <c r="C12" s="240"/>
      <c r="D12" s="240"/>
      <c r="E12" s="240"/>
      <c r="F12" s="240"/>
      <c r="G12" s="15"/>
      <c r="H12" s="17" t="s">
        <v>2</v>
      </c>
      <c r="I12" s="18" t="s">
        <v>3</v>
      </c>
      <c r="N12" s="234"/>
      <c r="O12" s="234"/>
      <c r="P12" s="234"/>
    </row>
    <row r="13" spans="1:16" s="16" customFormat="1" ht="18.75" customHeight="1">
      <c r="A13" s="19" t="s">
        <v>29</v>
      </c>
      <c r="B13" s="20">
        <v>65076</v>
      </c>
      <c r="C13" s="20">
        <v>98456</v>
      </c>
      <c r="D13" s="20">
        <v>83337</v>
      </c>
      <c r="E13" s="20">
        <v>82131</v>
      </c>
      <c r="F13" s="20">
        <v>59802</v>
      </c>
      <c r="G13" s="21"/>
      <c r="H13" s="22">
        <f>F13-E13</f>
        <v>-22329</v>
      </c>
      <c r="I13" s="23">
        <f>F13/E13-1</f>
        <v>-0.27187054827044599</v>
      </c>
      <c r="K13" s="61"/>
      <c r="L13" s="62"/>
      <c r="N13" s="234"/>
      <c r="O13" s="234"/>
      <c r="P13" s="234"/>
    </row>
    <row r="14" spans="1:16" s="16" customFormat="1" ht="18.75" customHeight="1">
      <c r="A14" s="19" t="s">
        <v>30</v>
      </c>
      <c r="B14" s="20">
        <v>755421</v>
      </c>
      <c r="C14" s="20">
        <v>804875</v>
      </c>
      <c r="D14" s="20">
        <v>818576</v>
      </c>
      <c r="E14" s="20">
        <v>801583</v>
      </c>
      <c r="F14" s="20">
        <v>812630</v>
      </c>
      <c r="G14" s="21"/>
      <c r="H14" s="22">
        <f>F14-E14</f>
        <v>11047</v>
      </c>
      <c r="I14" s="23">
        <f>F14/E14-1</f>
        <v>1.3781479896654458E-2</v>
      </c>
      <c r="J14" s="25"/>
      <c r="K14" s="60"/>
      <c r="N14" s="234"/>
      <c r="O14" s="234"/>
      <c r="P14" s="234"/>
    </row>
    <row r="15" spans="1:16" s="16" customFormat="1" ht="30.75" customHeight="1">
      <c r="A15" s="26" t="s">
        <v>31</v>
      </c>
      <c r="B15" s="27">
        <f>(B13/B14)*100</f>
        <v>8.6145341471841519</v>
      </c>
      <c r="C15" s="27">
        <f>(C13/C14)*100</f>
        <v>12.232458456282032</v>
      </c>
      <c r="D15" s="28">
        <f>IF(D14=0,0,(D13/D14)*100)</f>
        <v>10.18072848458787</v>
      </c>
      <c r="E15" s="28">
        <f>IF(E14=0,0,(E13/E14)*100)</f>
        <v>10.246100528579074</v>
      </c>
      <c r="F15" s="28">
        <f>IF(F14=0,0,(F13/F14)*100)</f>
        <v>7.3590687028536967</v>
      </c>
      <c r="G15" s="29"/>
      <c r="H15" s="235">
        <f>F15-E15</f>
        <v>-2.8870318257253773</v>
      </c>
      <c r="I15" s="236"/>
      <c r="J15" s="30"/>
      <c r="K15" s="30"/>
      <c r="L15" s="30">
        <f>SUM(B15:E15)/5</f>
        <v>8.2547643233266257</v>
      </c>
      <c r="N15" s="234"/>
      <c r="O15" s="234"/>
      <c r="P15" s="234"/>
    </row>
    <row r="16" spans="1:16" ht="36" customHeight="1">
      <c r="A16" s="55"/>
      <c r="B16" s="237"/>
      <c r="C16" s="237"/>
      <c r="D16" s="237"/>
      <c r="E16" s="237"/>
      <c r="F16" s="32"/>
      <c r="G16" s="32"/>
      <c r="H16" s="33"/>
      <c r="I16" s="33"/>
      <c r="J16" s="34"/>
      <c r="N16" s="234"/>
      <c r="O16" s="234"/>
      <c r="P16" s="234"/>
    </row>
    <row r="17" spans="1:35" ht="18" customHeight="1">
      <c r="A17" s="37"/>
      <c r="B17" s="38"/>
      <c r="C17" s="38"/>
      <c r="D17" s="38"/>
      <c r="E17" s="38"/>
      <c r="F17" s="38"/>
      <c r="G17" s="38"/>
      <c r="H17" s="33"/>
      <c r="I17" s="33"/>
      <c r="J17" s="39"/>
      <c r="N17" s="234"/>
      <c r="O17" s="234"/>
      <c r="P17" s="234"/>
    </row>
    <row r="18" spans="1:35" ht="18" customHeight="1">
      <c r="A18" s="40"/>
      <c r="B18" s="41"/>
      <c r="C18" s="42"/>
      <c r="D18" s="42"/>
      <c r="E18" s="41"/>
      <c r="F18" s="41"/>
      <c r="G18" s="41"/>
      <c r="H18" s="43"/>
      <c r="I18" s="43"/>
      <c r="N18" s="234"/>
      <c r="O18" s="234"/>
      <c r="P18" s="234"/>
    </row>
    <row r="19" spans="1:35" ht="18" customHeight="1"/>
    <row r="20" spans="1:35" ht="18" customHeight="1">
      <c r="N20" s="234"/>
      <c r="O20" s="234"/>
      <c r="P20" s="234"/>
    </row>
    <row r="21" spans="1:35" ht="18" customHeight="1">
      <c r="N21" s="234"/>
      <c r="O21" s="234"/>
      <c r="P21" s="234"/>
    </row>
    <row r="22" spans="1:35" ht="18" customHeight="1">
      <c r="E22" s="44"/>
      <c r="F22" s="144"/>
      <c r="G22" s="44"/>
      <c r="H22" s="44"/>
      <c r="I22" s="44"/>
      <c r="J22" s="44"/>
      <c r="K22" s="44"/>
      <c r="L22" s="44"/>
      <c r="M22" s="44"/>
      <c r="N22" s="234"/>
      <c r="O22" s="234"/>
      <c r="P22" s="234"/>
      <c r="AF22" s="238" t="s">
        <v>7</v>
      </c>
      <c r="AG22" s="231">
        <v>2000</v>
      </c>
      <c r="AH22" s="45" t="s">
        <v>8</v>
      </c>
      <c r="AI22" s="47">
        <v>10.4</v>
      </c>
    </row>
    <row r="23" spans="1:35" ht="18" customHeight="1">
      <c r="E23" s="44"/>
      <c r="F23" s="44"/>
      <c r="G23" s="44"/>
      <c r="H23" s="44"/>
      <c r="I23" s="44"/>
      <c r="J23" s="44"/>
      <c r="K23" s="44"/>
      <c r="L23" s="44"/>
      <c r="M23" s="44"/>
      <c r="N23" s="234"/>
      <c r="O23" s="234"/>
      <c r="P23" s="234"/>
      <c r="Q23" s="44"/>
      <c r="AF23" s="238"/>
      <c r="AG23" s="232"/>
      <c r="AH23" s="45" t="s">
        <v>9</v>
      </c>
      <c r="AI23" s="47">
        <v>9.8000000000000007</v>
      </c>
    </row>
    <row r="24" spans="1:35" ht="18" customHeight="1">
      <c r="E24" s="44"/>
      <c r="F24" s="44"/>
      <c r="G24" s="44"/>
      <c r="H24" s="44"/>
      <c r="I24" s="44"/>
      <c r="J24" s="44"/>
      <c r="K24" s="44"/>
      <c r="L24" s="44"/>
      <c r="M24" s="44"/>
      <c r="N24" s="234"/>
      <c r="O24" s="234"/>
      <c r="P24" s="234"/>
      <c r="Q24" s="44"/>
      <c r="AF24" s="238"/>
      <c r="AG24" s="232"/>
      <c r="AH24" s="45" t="s">
        <v>10</v>
      </c>
      <c r="AI24" s="47">
        <v>8.6999999999999993</v>
      </c>
    </row>
    <row r="25" spans="1:35" ht="18" customHeight="1">
      <c r="E25" s="44"/>
      <c r="F25" s="44"/>
      <c r="G25" s="44"/>
      <c r="H25" s="44"/>
      <c r="I25" s="44"/>
      <c r="J25" s="44"/>
      <c r="K25" s="44"/>
      <c r="L25" s="44"/>
      <c r="M25" s="44"/>
      <c r="N25" s="44"/>
      <c r="O25" s="44"/>
      <c r="P25" s="44"/>
      <c r="Q25" s="44"/>
      <c r="AF25" s="238"/>
      <c r="AG25" s="233"/>
      <c r="AH25" s="45" t="s">
        <v>11</v>
      </c>
      <c r="AI25" s="50">
        <v>9.15</v>
      </c>
    </row>
    <row r="26" spans="1:35" ht="18" customHeight="1">
      <c r="E26" s="44"/>
      <c r="F26" s="44"/>
      <c r="G26" s="44"/>
      <c r="H26" s="44"/>
      <c r="I26" s="44"/>
      <c r="J26" s="44"/>
      <c r="K26" s="44"/>
      <c r="L26" s="44"/>
      <c r="M26" s="44"/>
      <c r="N26" s="44"/>
      <c r="O26" s="44"/>
      <c r="P26" s="44"/>
      <c r="Q26" s="44"/>
      <c r="AF26" s="238"/>
      <c r="AG26" s="231">
        <v>2001</v>
      </c>
      <c r="AH26" s="45" t="s">
        <v>8</v>
      </c>
      <c r="AI26" s="47">
        <v>10.4</v>
      </c>
    </row>
    <row r="27" spans="1:35" ht="18" customHeight="1">
      <c r="N27" s="44"/>
      <c r="O27" s="44"/>
      <c r="P27" s="44"/>
      <c r="Q27" s="44"/>
      <c r="AF27" s="238"/>
      <c r="AG27" s="232"/>
      <c r="AH27" s="45" t="s">
        <v>9</v>
      </c>
      <c r="AI27" s="50">
        <v>10</v>
      </c>
    </row>
    <row r="28" spans="1:35" ht="18" customHeight="1">
      <c r="N28" s="44"/>
      <c r="O28" s="44"/>
      <c r="P28" s="44"/>
      <c r="Q28" s="44"/>
      <c r="AF28" s="238"/>
      <c r="AG28" s="232"/>
      <c r="AH28" s="45" t="s">
        <v>10</v>
      </c>
      <c r="AI28" s="47">
        <v>10.7</v>
      </c>
    </row>
    <row r="29" spans="1:35" ht="18" customHeight="1">
      <c r="AF29" s="238"/>
      <c r="AG29" s="233"/>
      <c r="AH29" s="45" t="s">
        <v>11</v>
      </c>
      <c r="AI29" s="47">
        <v>9.3000000000000007</v>
      </c>
    </row>
    <row r="30" spans="1:35" ht="33" customHeight="1">
      <c r="AF30" s="238"/>
      <c r="AG30" s="46">
        <v>2002</v>
      </c>
      <c r="AH30" s="45" t="s">
        <v>8</v>
      </c>
      <c r="AI30" s="47">
        <v>10.199999999999999</v>
      </c>
    </row>
    <row r="31" spans="1:35" ht="33" customHeight="1">
      <c r="AF31" s="238"/>
      <c r="AG31" s="49"/>
      <c r="AH31" s="45" t="s">
        <v>11</v>
      </c>
      <c r="AI31" s="47">
        <v>13.5</v>
      </c>
    </row>
    <row r="32" spans="1:35" ht="38.25" customHeight="1"/>
    <row r="33" spans="2:2" ht="38.25" customHeight="1"/>
    <row r="34" spans="2:2" ht="38.25" customHeight="1">
      <c r="B34" s="51"/>
    </row>
    <row r="35" spans="2:2" ht="66"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H11:I11"/>
    <mergeCell ref="F11:F12"/>
  </mergeCells>
  <conditionalFormatting sqref="I13:I14 H13:H15">
    <cfRule type="cellIs" dxfId="2" priority="5" stopIfTrue="1" operator="lessThan">
      <formula>0</formula>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10" zoomScaleSheetLayoutView="100" workbookViewId="0">
      <selection activeCell="D46" sqref="D46"/>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8.85546875" style="36" customWidth="1"/>
    <col min="10" max="10" width="1.285156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22"/>
      <c r="F4" s="222"/>
      <c r="G4" s="222"/>
      <c r="H4" s="222"/>
      <c r="I4" s="222"/>
      <c r="J4" s="3"/>
      <c r="K4" s="3"/>
    </row>
    <row r="5" spans="1:16" s="1" customFormat="1" ht="15.75" customHeight="1">
      <c r="C5" s="2"/>
      <c r="D5" s="2"/>
      <c r="E5" s="2"/>
      <c r="F5" s="2"/>
      <c r="G5" s="2"/>
      <c r="H5" s="2"/>
      <c r="I5" s="2"/>
      <c r="J5" s="3"/>
      <c r="K5" s="3"/>
    </row>
    <row r="6" spans="1:16" s="1" customFormat="1" ht="15.75" customHeight="1">
      <c r="A6" s="6" t="s">
        <v>72</v>
      </c>
      <c r="C6" s="2"/>
      <c r="D6" s="2"/>
      <c r="E6" s="2"/>
      <c r="F6" s="2"/>
      <c r="G6" s="2"/>
      <c r="H6" s="2"/>
      <c r="I6" s="2"/>
      <c r="J6" s="3"/>
      <c r="K6" s="3"/>
    </row>
    <row r="7" spans="1:16" s="1" customFormat="1" ht="21.95" customHeight="1">
      <c r="A7" s="223" t="s">
        <v>32</v>
      </c>
      <c r="B7" s="223"/>
      <c r="C7" s="223"/>
      <c r="D7" s="223"/>
      <c r="E7" s="223"/>
      <c r="F7" s="223"/>
      <c r="G7" s="223"/>
      <c r="H7" s="223"/>
      <c r="I7" s="223"/>
      <c r="J7" s="7"/>
      <c r="K7" s="7"/>
      <c r="L7" s="8"/>
      <c r="M7" s="8"/>
      <c r="N7" s="8"/>
      <c r="O7" s="8"/>
      <c r="P7" s="8"/>
    </row>
    <row r="8" spans="1:16" s="1" customFormat="1" ht="21.75" customHeight="1">
      <c r="A8" s="224" t="s">
        <v>1</v>
      </c>
      <c r="B8" s="224"/>
      <c r="C8" s="224"/>
      <c r="D8" s="224"/>
      <c r="E8" s="224"/>
      <c r="F8" s="224"/>
      <c r="G8" s="224"/>
      <c r="H8" s="224"/>
      <c r="I8" s="224"/>
      <c r="J8" s="7"/>
      <c r="K8" s="7"/>
      <c r="L8" s="8"/>
      <c r="M8" s="8"/>
      <c r="N8" s="8"/>
      <c r="O8" s="8"/>
      <c r="P8" s="8"/>
    </row>
    <row r="9" spans="1:16" s="1" customFormat="1" ht="15.75" customHeight="1">
      <c r="K9" s="3"/>
      <c r="O9" s="9"/>
      <c r="P9" s="9"/>
    </row>
    <row r="10" spans="1:16" s="13" customFormat="1" ht="15" customHeight="1">
      <c r="A10" s="10"/>
      <c r="B10" s="225" t="s">
        <v>42</v>
      </c>
      <c r="C10" s="226"/>
      <c r="D10" s="226"/>
      <c r="E10" s="226"/>
      <c r="F10" s="226"/>
      <c r="G10" s="11"/>
      <c r="H10" s="12"/>
      <c r="I10" s="12"/>
      <c r="K10" s="14"/>
      <c r="N10" s="9"/>
      <c r="O10" s="9"/>
      <c r="P10" s="9"/>
    </row>
    <row r="11" spans="1:16" s="13" customFormat="1" ht="15" customHeight="1">
      <c r="A11" s="10"/>
      <c r="B11" s="239">
        <v>2007</v>
      </c>
      <c r="C11" s="239">
        <v>2008</v>
      </c>
      <c r="D11" s="239">
        <v>2009</v>
      </c>
      <c r="E11" s="239">
        <v>2010</v>
      </c>
      <c r="F11" s="239">
        <v>2011</v>
      </c>
      <c r="G11" s="15"/>
      <c r="H11" s="229" t="s">
        <v>76</v>
      </c>
      <c r="I11" s="230"/>
      <c r="K11" s="14"/>
      <c r="N11" s="9"/>
      <c r="O11" s="9"/>
      <c r="P11" s="9"/>
    </row>
    <row r="12" spans="1:16" s="16" customFormat="1" ht="11.25" customHeight="1">
      <c r="A12" s="13"/>
      <c r="B12" s="240"/>
      <c r="C12" s="240"/>
      <c r="D12" s="240"/>
      <c r="E12" s="240"/>
      <c r="F12" s="240"/>
      <c r="G12" s="15"/>
      <c r="H12" s="17" t="s">
        <v>2</v>
      </c>
      <c r="I12" s="18" t="s">
        <v>3</v>
      </c>
      <c r="N12" s="234"/>
      <c r="O12" s="234"/>
      <c r="P12" s="234"/>
    </row>
    <row r="13" spans="1:16" s="16" customFormat="1" ht="18.75" customHeight="1">
      <c r="A13" s="19" t="s">
        <v>33</v>
      </c>
      <c r="B13" s="20">
        <v>89571</v>
      </c>
      <c r="C13" s="20">
        <v>99570</v>
      </c>
      <c r="D13" s="20">
        <v>94407</v>
      </c>
      <c r="E13" s="20">
        <v>139593</v>
      </c>
      <c r="F13" s="20">
        <v>89927</v>
      </c>
      <c r="G13" s="21"/>
      <c r="H13" s="22">
        <f>F13-E13</f>
        <v>-49666</v>
      </c>
      <c r="I13" s="23">
        <f>F13/E13-1</f>
        <v>-0.35579147951544843</v>
      </c>
      <c r="M13" s="63">
        <f>SUM(B13:E13)/5</f>
        <v>84628.2</v>
      </c>
      <c r="N13" s="234"/>
      <c r="O13" s="234"/>
      <c r="P13" s="234"/>
    </row>
    <row r="14" spans="1:16" s="16" customFormat="1" ht="18.75" customHeight="1">
      <c r="A14" s="19" t="s">
        <v>34</v>
      </c>
      <c r="B14" s="20">
        <v>85720</v>
      </c>
      <c r="C14" s="20">
        <v>144091</v>
      </c>
      <c r="D14" s="20">
        <v>111000</v>
      </c>
      <c r="E14" s="20">
        <v>146775</v>
      </c>
      <c r="F14" s="20">
        <v>108380</v>
      </c>
      <c r="G14" s="21"/>
      <c r="H14" s="22">
        <f>F14-E14</f>
        <v>-38395</v>
      </c>
      <c r="I14" s="23">
        <f>F14/E14-1</f>
        <v>-0.26159087037983308</v>
      </c>
      <c r="J14" s="25"/>
      <c r="K14" s="24"/>
      <c r="M14" s="63">
        <f>SUM(B14:E14)/5</f>
        <v>97517.2</v>
      </c>
      <c r="N14" s="234"/>
      <c r="O14" s="234"/>
      <c r="P14" s="234"/>
    </row>
    <row r="15" spans="1:16" s="16" customFormat="1" ht="30.75" customHeight="1">
      <c r="A15" s="26" t="s">
        <v>35</v>
      </c>
      <c r="B15" s="27">
        <f>(B13/B14)*100</f>
        <v>104.49253383107792</v>
      </c>
      <c r="C15" s="27">
        <f>(C13/C14)*100</f>
        <v>69.102164604312549</v>
      </c>
      <c r="D15" s="28">
        <f>IF(D14=0,0,(D13/D14)*100)</f>
        <v>85.051351351351357</v>
      </c>
      <c r="E15" s="28">
        <f>IF(E14=0,0,(E13/E14)*100)</f>
        <v>95.106796116504853</v>
      </c>
      <c r="F15" s="28">
        <f>IF(F14=0,0,(F13/F14)*100)</f>
        <v>82.973795903303198</v>
      </c>
      <c r="G15" s="29"/>
      <c r="H15" s="235">
        <f>F15-E15</f>
        <v>-12.133000213201655</v>
      </c>
      <c r="I15" s="236"/>
      <c r="J15" s="30"/>
      <c r="K15" s="30"/>
      <c r="L15" s="30"/>
      <c r="M15" s="30">
        <f>SUM(B15:F15)/5</f>
        <v>87.345328361309981</v>
      </c>
      <c r="N15" s="234"/>
      <c r="O15" s="234"/>
      <c r="P15" s="234"/>
    </row>
    <row r="16" spans="1:16" ht="36" customHeight="1">
      <c r="A16" s="55"/>
      <c r="B16" s="237"/>
      <c r="C16" s="237"/>
      <c r="D16" s="237"/>
      <c r="E16" s="237"/>
      <c r="F16" s="32"/>
      <c r="G16" s="32"/>
      <c r="H16" s="33"/>
      <c r="I16" s="33"/>
      <c r="J16" s="34"/>
      <c r="K16" s="35"/>
      <c r="L16" s="64"/>
      <c r="N16" s="234"/>
      <c r="O16" s="234"/>
      <c r="P16" s="234"/>
    </row>
    <row r="17" spans="1:35" ht="18" customHeight="1">
      <c r="A17" s="37"/>
      <c r="B17" s="38"/>
      <c r="C17" s="38"/>
      <c r="D17" s="38"/>
      <c r="E17" s="38"/>
      <c r="F17" s="38"/>
      <c r="G17" s="38"/>
      <c r="H17" s="33"/>
      <c r="I17" s="33"/>
      <c r="J17" s="39"/>
      <c r="N17" s="234"/>
      <c r="O17" s="234"/>
      <c r="P17" s="234"/>
    </row>
    <row r="18" spans="1:35" ht="18" customHeight="1">
      <c r="A18" s="40"/>
      <c r="B18" s="41"/>
      <c r="C18" s="42"/>
      <c r="D18" s="42"/>
      <c r="E18" s="41"/>
      <c r="F18" s="41"/>
      <c r="G18" s="41"/>
      <c r="H18" s="43"/>
      <c r="I18" s="43"/>
      <c r="N18" s="234"/>
      <c r="O18" s="234"/>
      <c r="P18" s="234"/>
    </row>
    <row r="19" spans="1:35" ht="18" customHeight="1"/>
    <row r="20" spans="1:35" ht="18" customHeight="1">
      <c r="N20" s="234"/>
      <c r="O20" s="234"/>
      <c r="P20" s="234"/>
    </row>
    <row r="21" spans="1:35" ht="18" customHeight="1">
      <c r="N21" s="234"/>
      <c r="O21" s="234"/>
      <c r="P21" s="234"/>
    </row>
    <row r="22" spans="1:35" ht="18" customHeight="1">
      <c r="E22" s="44"/>
      <c r="F22" s="144"/>
      <c r="G22" s="44"/>
      <c r="H22" s="44"/>
      <c r="I22" s="44"/>
      <c r="J22" s="44"/>
      <c r="K22" s="44"/>
      <c r="L22" s="44"/>
      <c r="M22" s="44"/>
      <c r="N22" s="234"/>
      <c r="O22" s="234"/>
      <c r="P22" s="234"/>
      <c r="AF22" s="238" t="s">
        <v>7</v>
      </c>
      <c r="AG22" s="231">
        <v>2000</v>
      </c>
      <c r="AH22" s="45" t="s">
        <v>8</v>
      </c>
      <c r="AI22" s="47">
        <v>10.4</v>
      </c>
    </row>
    <row r="23" spans="1:35" ht="18" customHeight="1">
      <c r="E23" s="44"/>
      <c r="F23" s="44"/>
      <c r="G23" s="44"/>
      <c r="H23" s="44"/>
      <c r="I23" s="44"/>
      <c r="J23" s="44"/>
      <c r="K23" s="44"/>
      <c r="L23" s="44"/>
      <c r="M23" s="44"/>
      <c r="N23" s="234"/>
      <c r="O23" s="234"/>
      <c r="P23" s="234"/>
      <c r="Q23" s="44"/>
      <c r="AF23" s="238"/>
      <c r="AG23" s="232"/>
      <c r="AH23" s="45" t="s">
        <v>9</v>
      </c>
      <c r="AI23" s="47">
        <v>9.8000000000000007</v>
      </c>
    </row>
    <row r="24" spans="1:35" ht="18" customHeight="1">
      <c r="E24" s="44"/>
      <c r="F24" s="44"/>
      <c r="G24" s="44"/>
      <c r="H24" s="44"/>
      <c r="I24" s="44"/>
      <c r="J24" s="44"/>
      <c r="K24" s="44"/>
      <c r="L24" s="44"/>
      <c r="M24" s="44"/>
      <c r="N24" s="234"/>
      <c r="O24" s="234"/>
      <c r="P24" s="234"/>
      <c r="Q24" s="44"/>
      <c r="AF24" s="238"/>
      <c r="AG24" s="232"/>
      <c r="AH24" s="45" t="s">
        <v>10</v>
      </c>
      <c r="AI24" s="47">
        <v>8.6999999999999993</v>
      </c>
    </row>
    <row r="25" spans="1:35" ht="18" customHeight="1">
      <c r="E25" s="44"/>
      <c r="F25" s="44"/>
      <c r="G25" s="44"/>
      <c r="H25" s="44"/>
      <c r="I25" s="44"/>
      <c r="J25" s="44"/>
      <c r="K25" s="44"/>
      <c r="L25" s="44"/>
      <c r="M25" s="44"/>
      <c r="N25" s="44"/>
      <c r="O25" s="44"/>
      <c r="P25" s="44"/>
      <c r="Q25" s="44"/>
      <c r="AF25" s="238"/>
      <c r="AG25" s="233"/>
      <c r="AH25" s="45" t="s">
        <v>11</v>
      </c>
      <c r="AI25" s="50">
        <v>9.15</v>
      </c>
    </row>
    <row r="26" spans="1:35" ht="18" customHeight="1">
      <c r="E26" s="44"/>
      <c r="F26" s="44"/>
      <c r="G26" s="44"/>
      <c r="H26" s="44"/>
      <c r="I26" s="44"/>
      <c r="J26" s="44"/>
      <c r="K26" s="44"/>
      <c r="L26" s="44"/>
      <c r="M26" s="44"/>
      <c r="N26" s="44"/>
      <c r="O26" s="44"/>
      <c r="P26" s="44"/>
      <c r="Q26" s="44"/>
      <c r="AF26" s="238"/>
      <c r="AG26" s="231">
        <v>2001</v>
      </c>
      <c r="AH26" s="45" t="s">
        <v>8</v>
      </c>
      <c r="AI26" s="47">
        <v>10.4</v>
      </c>
    </row>
    <row r="27" spans="1:35" ht="18" customHeight="1">
      <c r="N27" s="44"/>
      <c r="O27" s="44"/>
      <c r="P27" s="44"/>
      <c r="Q27" s="44"/>
      <c r="AF27" s="238"/>
      <c r="AG27" s="232"/>
      <c r="AH27" s="45" t="s">
        <v>9</v>
      </c>
      <c r="AI27" s="50">
        <v>10</v>
      </c>
    </row>
    <row r="28" spans="1:35" ht="18" customHeight="1">
      <c r="N28" s="44"/>
      <c r="O28" s="44"/>
      <c r="P28" s="44"/>
      <c r="Q28" s="44"/>
      <c r="AF28" s="238"/>
      <c r="AG28" s="232"/>
      <c r="AH28" s="45" t="s">
        <v>10</v>
      </c>
      <c r="AI28" s="47">
        <v>10.7</v>
      </c>
    </row>
    <row r="29" spans="1:35" ht="18" customHeight="1">
      <c r="AF29" s="238"/>
      <c r="AG29" s="233"/>
      <c r="AH29" s="45" t="s">
        <v>11</v>
      </c>
      <c r="AI29" s="47">
        <v>9.3000000000000007</v>
      </c>
    </row>
    <row r="30" spans="1:35" ht="33" customHeight="1">
      <c r="AF30" s="238"/>
      <c r="AG30" s="46">
        <v>2002</v>
      </c>
      <c r="AH30" s="45" t="s">
        <v>8</v>
      </c>
      <c r="AI30" s="47">
        <v>10.199999999999999</v>
      </c>
    </row>
    <row r="31" spans="1:35" ht="33" customHeight="1">
      <c r="AF31" s="238"/>
      <c r="AG31" s="49"/>
      <c r="AH31" s="45" t="s">
        <v>11</v>
      </c>
      <c r="AI31" s="47">
        <v>13.5</v>
      </c>
    </row>
    <row r="32" spans="1:35" ht="38.25" customHeight="1"/>
    <row r="33" spans="2:2" ht="38.25" customHeight="1"/>
    <row r="34" spans="2:2" ht="38.25" customHeight="1">
      <c r="B34" s="51"/>
    </row>
    <row r="35" spans="2:2" ht="66"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H11:I11"/>
    <mergeCell ref="F11:F12"/>
  </mergeCells>
  <conditionalFormatting sqref="H13:H15 I13:I14">
    <cfRule type="cellIs" dxfId="1" priority="4" stopIfTrue="1" operator="lessThan">
      <formula>0</formula>
    </cfRule>
  </conditionalFormatting>
  <printOptions horizontalCentered="1"/>
  <pageMargins left="0.78740157480314965" right="0.78740157480314965" top="0.39370078740157483" bottom="0.39370078740157483" header="0" footer="0"/>
  <pageSetup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Resumen</vt:lpstr>
      <vt:lpstr>CAP-1</vt:lpstr>
      <vt:lpstr>C-PSA</vt:lpstr>
      <vt:lpstr>EPRT</vt:lpstr>
      <vt:lpstr>EPR</vt:lpstr>
      <vt:lpstr>EGC</vt:lpstr>
      <vt:lpstr>EGI</vt:lpstr>
      <vt:lpstr>AUTOF</vt:lpstr>
      <vt:lpstr>CAIP</vt:lpstr>
      <vt:lpstr>CNPR</vt:lpstr>
      <vt:lpstr>AUTOF!Área_de_impresión</vt:lpstr>
      <vt:lpstr>CAIP!Área_de_impresión</vt:lpstr>
      <vt:lpstr>'CAP-1'!Área_de_impresión</vt:lpstr>
      <vt:lpstr>CNPR!Área_de_impresión</vt:lpstr>
      <vt:lpstr>'C-PSA'!Área_de_impresión</vt:lpstr>
      <vt:lpstr>EGC!Área_de_impresión</vt:lpstr>
      <vt:lpstr>EGI!Área_de_impresión</vt:lpstr>
      <vt:lpstr>EPR!Área_de_impresión</vt:lpstr>
      <vt:lpstr>EPRT!Área_de_impresión</vt:lpstr>
      <vt:lpstr>Resumen!Área_de_impresión</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CONALEP</dc:creator>
  <cp:lastModifiedBy>FLOR DE AZAHALIA MORA TORRES</cp:lastModifiedBy>
  <cp:lastPrinted>2011-11-03T18:51:39Z</cp:lastPrinted>
  <dcterms:created xsi:type="dcterms:W3CDTF">2009-06-26T16:01:49Z</dcterms:created>
  <dcterms:modified xsi:type="dcterms:W3CDTF">2011-11-16T18:44:30Z</dcterms:modified>
</cp:coreProperties>
</file>