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2.xml" ContentType="application/vnd.openxmlformats-officedocument.drawingml.chart+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6.xml" ContentType="application/vnd.openxmlformats-officedocument.drawing+xml"/>
  <Override PartName="/xl/charts/chart5.xml" ContentType="application/vnd.openxmlformats-officedocument.drawingml.chart+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7.xml" ContentType="application/vnd.openxmlformats-officedocument.drawing+xml"/>
  <Override PartName="/xl/charts/chart6.xml" ContentType="application/vnd.openxmlformats-officedocument.drawingml.chart+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8.xml" ContentType="application/vnd.openxmlformats-officedocument.drawing+xml"/>
  <Override PartName="/xl/charts/chart7.xml" ContentType="application/vnd.openxmlformats-officedocument.drawingml.chart+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9.xml" ContentType="application/vnd.openxmlformats-officedocument.drawing+xml"/>
  <Override PartName="/xl/charts/chart8.xml" ContentType="application/vnd.openxmlformats-officedocument.drawingml.chart+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rawings/drawing10.xml" ContentType="application/vnd.openxmlformats-officedocument.drawing+xml"/>
  <Override PartName="/xl/charts/chart9.xml" ContentType="application/vnd.openxmlformats-officedocument.drawingml.chart+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rawings/drawing11.xml" ContentType="application/vnd.openxmlformats-officedocument.drawing+xml"/>
  <Override PartName="/xl/charts/chart10.xml" ContentType="application/vnd.openxmlformats-officedocument.drawingml.chart+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rawings/drawing12.xml" ContentType="application/vnd.openxmlformats-officedocument.drawing+xml"/>
  <Override PartName="/xl/charts/chart11.xml" ContentType="application/vnd.openxmlformats-officedocument.drawingml.chart+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15" yWindow="-90" windowWidth="15480" windowHeight="11385"/>
  </bookViews>
  <sheets>
    <sheet name="Resumen" sheetId="13" r:id="rId1"/>
    <sheet name="CAP-I" sheetId="14" r:id="rId2"/>
    <sheet name="Becas " sheetId="12" r:id="rId3"/>
    <sheet name="Becas_conalep" sheetId="11" state="hidden" r:id="rId4"/>
    <sheet name="C-PSA" sheetId="1" r:id="rId5"/>
    <sheet name="EPRT" sheetId="2" r:id="rId6"/>
    <sheet name="EPR" sheetId="3" r:id="rId7"/>
    <sheet name="EGC" sheetId="4" r:id="rId8"/>
    <sheet name="EGI" sheetId="5" r:id="rId9"/>
    <sheet name="AUTOF" sheetId="6" r:id="rId10"/>
    <sheet name="CAIP" sheetId="7" r:id="rId11"/>
    <sheet name="CNPR" sheetId="8" r:id="rId12"/>
  </sheets>
  <externalReferences>
    <externalReference r:id="rId13"/>
    <externalReference r:id="rId14"/>
  </externalReferences>
  <definedNames>
    <definedName name="_xlnm._FilterDatabase" localSheetId="9" hidden="1">AUTOF!$B$21:$B$31</definedName>
    <definedName name="_xlnm._FilterDatabase" localSheetId="10" hidden="1">CAIP!$B$21:$B$31</definedName>
    <definedName name="_xlnm._FilterDatabase" localSheetId="1" hidden="1">'CAP-I'!$B$21:$B$31</definedName>
    <definedName name="_xlnm._FilterDatabase" localSheetId="11" hidden="1">CNPR!$B$21:$B$37</definedName>
    <definedName name="_xlnm._FilterDatabase" localSheetId="4" hidden="1">'C-PSA'!$B$21:$B$31</definedName>
    <definedName name="_xlnm._FilterDatabase" localSheetId="7" hidden="1">EGC!$B$19:$B$29</definedName>
    <definedName name="_xlnm._FilterDatabase" localSheetId="8" hidden="1">EGI!$B$21:$B$31</definedName>
    <definedName name="_xlnm._FilterDatabase" localSheetId="6" hidden="1">EPR!$B$20:$B$36</definedName>
    <definedName name="_xlnm._FilterDatabase" localSheetId="5" hidden="1">EPRT!$B$22:$B$32</definedName>
    <definedName name="A_impresión_IM" localSheetId="9">#REF!</definedName>
    <definedName name="A_impresión_IM" localSheetId="2">#REF!</definedName>
    <definedName name="A_impresión_IM" localSheetId="3">#REF!</definedName>
    <definedName name="A_impresión_IM" localSheetId="10">#REF!</definedName>
    <definedName name="A_impresión_IM" localSheetId="1">#REF!</definedName>
    <definedName name="A_impresión_IM" localSheetId="11">#REF!</definedName>
    <definedName name="A_impresión_IM" localSheetId="4">#REF!</definedName>
    <definedName name="A_impresión_IM" localSheetId="7">#REF!</definedName>
    <definedName name="A_impresión_IM" localSheetId="8">#REF!</definedName>
    <definedName name="A_impresión_IM" localSheetId="6">#REF!</definedName>
    <definedName name="A_impresión_IM" localSheetId="5">#REF!</definedName>
    <definedName name="A_impresión_IM" localSheetId="0">#REF!</definedName>
    <definedName name="A_impresión_IM">#REF!</definedName>
    <definedName name="a_impresión_imn" localSheetId="2">#REF!</definedName>
    <definedName name="a_impresión_imn" localSheetId="3">#REF!</definedName>
    <definedName name="a_impresión_imn" localSheetId="1">#REF!</definedName>
    <definedName name="a_impresión_imn" localSheetId="0">#REF!</definedName>
    <definedName name="a_impresión_imn">#REF!</definedName>
    <definedName name="Abril" localSheetId="2">#REF!</definedName>
    <definedName name="Abril" localSheetId="3">#REF!</definedName>
    <definedName name="Abril" localSheetId="1">#REF!</definedName>
    <definedName name="Abril" localSheetId="0">#REF!</definedName>
    <definedName name="Abril">#REF!</definedName>
    <definedName name="AbrilA" localSheetId="2">#REF!</definedName>
    <definedName name="AbrilA" localSheetId="3">#REF!</definedName>
    <definedName name="AbrilA" localSheetId="1">#REF!</definedName>
    <definedName name="AbrilA" localSheetId="0">#REF!</definedName>
    <definedName name="AbrilA">#REF!</definedName>
    <definedName name="Agosto" localSheetId="2">#REF!</definedName>
    <definedName name="Agosto" localSheetId="3">#REF!</definedName>
    <definedName name="Agosto" localSheetId="1">#REF!</definedName>
    <definedName name="Agosto" localSheetId="0">#REF!</definedName>
    <definedName name="Agosto">#REF!</definedName>
    <definedName name="AgostoA" localSheetId="2">#REF!</definedName>
    <definedName name="AgostoA" localSheetId="3">#REF!</definedName>
    <definedName name="AgostoA" localSheetId="1">#REF!</definedName>
    <definedName name="AgostoA" localSheetId="0">#REF!</definedName>
    <definedName name="AgostoA">#REF!</definedName>
    <definedName name="_xlnm.Print_Area" localSheetId="9">AUTOF!$A$1:$I$35</definedName>
    <definedName name="_xlnm.Print_Area" localSheetId="2">'Becas '!$A$1:$J$72</definedName>
    <definedName name="_xlnm.Print_Area" localSheetId="3">Becas_conalep!$A$1:$D$54</definedName>
    <definedName name="_xlnm.Print_Area" localSheetId="10">CAIP!$A$1:$J$40</definedName>
    <definedName name="_xlnm.Print_Area" localSheetId="1">'CAP-I'!$A$1:$J$36</definedName>
    <definedName name="_xlnm.Print_Area" localSheetId="11">CNPR!$A$1:$I$39</definedName>
    <definedName name="_xlnm.Print_Area" localSheetId="4">'C-PSA'!$A$1:$I$36</definedName>
    <definedName name="_xlnm.Print_Area" localSheetId="7">EGC!$A$1:$J$35</definedName>
    <definedName name="_xlnm.Print_Area" localSheetId="8">EGI!$A$1:$I$37</definedName>
    <definedName name="_xlnm.Print_Area" localSheetId="6">EPR!$A$1:$J$39</definedName>
    <definedName name="_xlnm.Print_Area" localSheetId="5">EPRT!$A$1:$J$39</definedName>
    <definedName name="_xlnm.Print_Area" localSheetId="0">Resumen!$A$1:$G$45</definedName>
    <definedName name="Clave" localSheetId="2">#REF!</definedName>
    <definedName name="Clave" localSheetId="3">#REF!</definedName>
    <definedName name="Clave" localSheetId="1">#REF!</definedName>
    <definedName name="Clave" localSheetId="0">#REF!</definedName>
    <definedName name="Clave">#REF!</definedName>
    <definedName name="Desviación" localSheetId="2">IF(AND(#REF!=0,#REF!=0),0,IF(AND(#REF!=0,#REF!&gt;0),"----",(#REF!-#REF!)/#REF!))</definedName>
    <definedName name="Desviación" localSheetId="3">IF(AND(#REF!=0,#REF!=0),0,IF(AND(#REF!=0,#REF!&gt;0),"----",(#REF!-#REF!)/#REF!))</definedName>
    <definedName name="Desviación" localSheetId="1">IF(AND(#REF!=0,#REF!=0),0,IF(AND(#REF!=0,#REF!&gt;0),"----",(#REF!-#REF!)/#REF!))</definedName>
    <definedName name="Desviación" localSheetId="0">IF(AND(#REF!=0,#REF!=0),0,IF(AND(#REF!=0,#REF!&gt;0),"----",(#REF!-#REF!)/#REF!))</definedName>
    <definedName name="Desviación">IF(AND(#REF!=0,#REF!=0),0,IF(AND(#REF!=0,#REF!&gt;0),"----",(#REF!-#REF!)/#REF!))</definedName>
    <definedName name="Diciembre" localSheetId="2">#REF!</definedName>
    <definedName name="Diciembre" localSheetId="3">#REF!</definedName>
    <definedName name="Diciembre" localSheetId="1">#REF!</definedName>
    <definedName name="Diciembre" localSheetId="0">#REF!</definedName>
    <definedName name="Diciembre">#REF!</definedName>
    <definedName name="DiciembreA" localSheetId="2">#REF!</definedName>
    <definedName name="DiciembreA" localSheetId="3">#REF!</definedName>
    <definedName name="DiciembreA" localSheetId="1">#REF!</definedName>
    <definedName name="DiciembreA" localSheetId="0">#REF!</definedName>
    <definedName name="DiciembreA">#REF!</definedName>
    <definedName name="Enero" localSheetId="2">#REF!</definedName>
    <definedName name="Enero" localSheetId="3">#REF!</definedName>
    <definedName name="Enero" localSheetId="1">#REF!</definedName>
    <definedName name="Enero" localSheetId="0">#REF!</definedName>
    <definedName name="Enero">#REF!</definedName>
    <definedName name="EneroA" localSheetId="2">#REF!</definedName>
    <definedName name="EneroA" localSheetId="3">#REF!</definedName>
    <definedName name="EneroA" localSheetId="1">#REF!</definedName>
    <definedName name="EneroA" localSheetId="0">#REF!</definedName>
    <definedName name="EneroA">#REF!</definedName>
    <definedName name="Entidad" localSheetId="2">#REF!</definedName>
    <definedName name="Entidad" localSheetId="3">#REF!</definedName>
    <definedName name="Entidad" localSheetId="1">#REF!</definedName>
    <definedName name="Entidad" localSheetId="0">#REF!</definedName>
    <definedName name="Entidad">#REF!</definedName>
    <definedName name="Febrero" localSheetId="2">#REF!</definedName>
    <definedName name="Febrero" localSheetId="3">#REF!</definedName>
    <definedName name="Febrero" localSheetId="1">#REF!</definedName>
    <definedName name="Febrero" localSheetId="0">#REF!</definedName>
    <definedName name="Febrero">#REF!</definedName>
    <definedName name="FebreroA" localSheetId="2">#REF!</definedName>
    <definedName name="FebreroA" localSheetId="3">#REF!</definedName>
    <definedName name="FebreroA" localSheetId="1">#REF!</definedName>
    <definedName name="FebreroA" localSheetId="0">#REF!</definedName>
    <definedName name="FebreroA">#REF!</definedName>
    <definedName name="Julio" localSheetId="2">#REF!</definedName>
    <definedName name="Julio" localSheetId="3">#REF!</definedName>
    <definedName name="Julio" localSheetId="1">#REF!</definedName>
    <definedName name="Julio" localSheetId="0">#REF!</definedName>
    <definedName name="Julio">#REF!</definedName>
    <definedName name="JulioA" localSheetId="2">#REF!</definedName>
    <definedName name="JulioA" localSheetId="3">#REF!</definedName>
    <definedName name="JulioA" localSheetId="1">#REF!</definedName>
    <definedName name="JulioA" localSheetId="0">#REF!</definedName>
    <definedName name="JulioA">#REF!</definedName>
    <definedName name="Junio" localSheetId="2">#REF!</definedName>
    <definedName name="Junio" localSheetId="3">#REF!</definedName>
    <definedName name="Junio" localSheetId="1">#REF!</definedName>
    <definedName name="Junio" localSheetId="0">#REF!</definedName>
    <definedName name="Junio">#REF!</definedName>
    <definedName name="JunioA" localSheetId="2">#REF!</definedName>
    <definedName name="JunioA" localSheetId="3">#REF!</definedName>
    <definedName name="JunioA" localSheetId="1">#REF!</definedName>
    <definedName name="JunioA" localSheetId="0">#REF!</definedName>
    <definedName name="JunioA">#REF!</definedName>
    <definedName name="Marzo" localSheetId="2">#REF!</definedName>
    <definedName name="Marzo" localSheetId="3">#REF!</definedName>
    <definedName name="Marzo" localSheetId="1">#REF!</definedName>
    <definedName name="Marzo" localSheetId="0">#REF!</definedName>
    <definedName name="Marzo">#REF!</definedName>
    <definedName name="MarzoA" localSheetId="2">#REF!</definedName>
    <definedName name="MarzoA" localSheetId="3">#REF!</definedName>
    <definedName name="MarzoA" localSheetId="1">#REF!</definedName>
    <definedName name="MarzoA" localSheetId="0">#REF!</definedName>
    <definedName name="MarzoA">#REF!</definedName>
    <definedName name="MaxAnual" localSheetId="2">MAX(#REF!,#REF!,#REF!,#REF!,#REF!,#REF!,#REF!,#REF!,#REF!,#REF!,#REF!,#REF!)</definedName>
    <definedName name="MaxAnual" localSheetId="3">MAX(#REF!,#REF!,#REF!,#REF!,#REF!,#REF!,#REF!,#REF!,#REF!,#REF!,#REF!,#REF!)</definedName>
    <definedName name="MaxAnual" localSheetId="1">MAX(#REF!,#REF!,#REF!,#REF!,#REF!,#REF!,#REF!,#REF!,#REF!,#REF!,#REF!,#REF!)</definedName>
    <definedName name="MaxAnual" localSheetId="0">MAX(#REF!,#REF!,#REF!,#REF!,#REF!,#REF!,#REF!,#REF!,#REF!,#REF!,#REF!,#REF!)</definedName>
    <definedName name="MaxAnual">MAX(#REF!,#REF!,#REF!,#REF!,#REF!,#REF!,#REF!,#REF!,#REF!,#REF!,#REF!,#REF!)</definedName>
    <definedName name="Máximo" localSheetId="2">MAX(#REF!)</definedName>
    <definedName name="Máximo" localSheetId="3">MAX(#REF!)</definedName>
    <definedName name="Máximo" localSheetId="1">MAX(#REF!)</definedName>
    <definedName name="Máximo" localSheetId="0">MAX(#REF!)</definedName>
    <definedName name="Máximo">MAX(#REF!)</definedName>
    <definedName name="MaxTrimestral" localSheetId="2">MAX(#REF!,#REF!,#REF!,#REF!)</definedName>
    <definedName name="MaxTrimestral" localSheetId="3">MAX(#REF!,#REF!,#REF!,#REF!)</definedName>
    <definedName name="MaxTrimestral" localSheetId="1">MAX(#REF!,#REF!,#REF!,#REF!)</definedName>
    <definedName name="MaxTrimestral" localSheetId="0">MAX(#REF!,#REF!,#REF!,#REF!)</definedName>
    <definedName name="MaxTrimestral">MAX(#REF!,#REF!,#REF!,#REF!)</definedName>
    <definedName name="Mayo" localSheetId="2">#REF!</definedName>
    <definedName name="Mayo" localSheetId="3">#REF!</definedName>
    <definedName name="Mayo" localSheetId="1">#REF!</definedName>
    <definedName name="Mayo" localSheetId="0">#REF!</definedName>
    <definedName name="Mayo">#REF!</definedName>
    <definedName name="MayoA" localSheetId="2">#REF!</definedName>
    <definedName name="MayoA" localSheetId="3">#REF!</definedName>
    <definedName name="MayoA" localSheetId="1">#REF!</definedName>
    <definedName name="MayoA" localSheetId="0">#REF!</definedName>
    <definedName name="MayoA">#REF!</definedName>
    <definedName name="NombrePlantel" localSheetId="2">[1]PCEU01!$B$9</definedName>
    <definedName name="NombrePlantel" localSheetId="3">[1]PCEU01!$B$9</definedName>
    <definedName name="NombrePlantel" localSheetId="1">[1]PCEU01!$B$9</definedName>
    <definedName name="NombrePlantel">[2]PCEU01!$B$9</definedName>
    <definedName name="Noviembre" localSheetId="2">#REF!</definedName>
    <definedName name="Noviembre" localSheetId="3">#REF!</definedName>
    <definedName name="Noviembre" localSheetId="1">#REF!</definedName>
    <definedName name="Noviembre" localSheetId="0">#REF!</definedName>
    <definedName name="Noviembre">#REF!</definedName>
    <definedName name="NoviembreA" localSheetId="2">#REF!</definedName>
    <definedName name="NoviembreA" localSheetId="3">#REF!</definedName>
    <definedName name="NoviembreA" localSheetId="1">#REF!</definedName>
    <definedName name="NoviembreA" localSheetId="0">#REF!</definedName>
    <definedName name="NoviembreA">#REF!</definedName>
    <definedName name="Octubre" localSheetId="2">#REF!</definedName>
    <definedName name="Octubre" localSheetId="3">#REF!</definedName>
    <definedName name="Octubre" localSheetId="1">#REF!</definedName>
    <definedName name="Octubre" localSheetId="0">#REF!</definedName>
    <definedName name="Octubre">#REF!</definedName>
    <definedName name="OctubreA" localSheetId="2">#REF!</definedName>
    <definedName name="OctubreA" localSheetId="3">#REF!</definedName>
    <definedName name="OctubreA" localSheetId="1">#REF!</definedName>
    <definedName name="OctubreA" localSheetId="0">#REF!</definedName>
    <definedName name="OctubreA">#REF!</definedName>
    <definedName name="Plantel" localSheetId="2">#REF!</definedName>
    <definedName name="Plantel" localSheetId="3">#REF!</definedName>
    <definedName name="Plantel" localSheetId="1">#REF!</definedName>
    <definedName name="Plantel" localSheetId="0">#REF!</definedName>
    <definedName name="Plantel">#REF!</definedName>
    <definedName name="PORCENTUAL" localSheetId="2">#REF!</definedName>
    <definedName name="PORCENTUAL" localSheetId="3">#REF!</definedName>
    <definedName name="PORCENTUAL" localSheetId="1">#REF!</definedName>
    <definedName name="PORCENTUAL" localSheetId="0">#REF!</definedName>
    <definedName name="PORCENTUAL">#REF!</definedName>
    <definedName name="q" localSheetId="1">#REF!</definedName>
    <definedName name="q" localSheetId="0">#REF!</definedName>
    <definedName name="q">#REF!</definedName>
    <definedName name="s" localSheetId="2">#REF!</definedName>
    <definedName name="s" localSheetId="3">#REF!</definedName>
    <definedName name="s" localSheetId="1">#REF!</definedName>
    <definedName name="s" localSheetId="0">#REF!</definedName>
    <definedName name="s">#REF!</definedName>
    <definedName name="Septiembre" localSheetId="2">#REF!</definedName>
    <definedName name="Septiembre" localSheetId="3">#REF!</definedName>
    <definedName name="Septiembre" localSheetId="1">#REF!</definedName>
    <definedName name="Septiembre" localSheetId="0">#REF!</definedName>
    <definedName name="Septiembre">#REF!</definedName>
    <definedName name="SeptiembreA" localSheetId="2">#REF!</definedName>
    <definedName name="SeptiembreA" localSheetId="3">#REF!</definedName>
    <definedName name="SeptiembreA" localSheetId="1">#REF!</definedName>
    <definedName name="SeptiembreA" localSheetId="0">#REF!</definedName>
    <definedName name="SeptiembreA">#REF!</definedName>
    <definedName name="SumaAnual" localSheetId="2">SUM(#REF!,#REF!,#REF!,#REF!,#REF!,#REF!,#REF!,#REF!,#REF!,#REF!,#REF!,#REF!)</definedName>
    <definedName name="SumaAnual" localSheetId="3">SUM(#REF!,#REF!,#REF!,#REF!,#REF!,#REF!,#REF!,#REF!,#REF!,#REF!,#REF!,#REF!)</definedName>
    <definedName name="SumaAnual" localSheetId="1">SUM(#REF!,#REF!,#REF!,#REF!,#REF!,#REF!,#REF!,#REF!,#REF!,#REF!,#REF!,#REF!)</definedName>
    <definedName name="SumaAnual" localSheetId="0">SUM(#REF!,#REF!,#REF!,#REF!,#REF!,#REF!,#REF!,#REF!,#REF!,#REF!,#REF!,#REF!)</definedName>
    <definedName name="SumaAnual">SUM(#REF!,#REF!,#REF!,#REF!,#REF!,#REF!,#REF!,#REF!,#REF!,#REF!,#REF!,#REF!)</definedName>
    <definedName name="Sumas" localSheetId="2">SUM(#REF!)</definedName>
    <definedName name="Sumas" localSheetId="3">SUM(#REF!)</definedName>
    <definedName name="Sumas" localSheetId="1">SUM(#REF!)</definedName>
    <definedName name="Sumas" localSheetId="0">SUM(#REF!)</definedName>
    <definedName name="Sumas">SUM(#REF!)</definedName>
    <definedName name="SumaTrimestral" localSheetId="2">SUM(#REF!,#REF!,#REF!,#REF!)</definedName>
    <definedName name="SumaTrimestral" localSheetId="3">SUM(#REF!,#REF!,#REF!,#REF!)</definedName>
    <definedName name="SumaTrimestral" localSheetId="1">SUM(#REF!,#REF!,#REF!,#REF!)</definedName>
    <definedName name="SumaTrimestral" localSheetId="0">SUM(#REF!,#REF!,#REF!,#REF!)</definedName>
    <definedName name="SumaTrimestral">SUM(#REF!,#REF!,#REF!,#REF!)</definedName>
    <definedName name="Trimestre" localSheetId="2">#REF!</definedName>
    <definedName name="Trimestre" localSheetId="3">#REF!</definedName>
    <definedName name="Trimestre" localSheetId="1">#REF!</definedName>
    <definedName name="Trimestre" localSheetId="0">#REF!</definedName>
    <definedName name="Trimestre">#REF!</definedName>
    <definedName name="Trimestres" localSheetId="2">#REF!</definedName>
    <definedName name="Trimestres" localSheetId="3">#REF!</definedName>
    <definedName name="Trimestres" localSheetId="1">#REF!</definedName>
    <definedName name="Trimestres" localSheetId="0">#REF!</definedName>
    <definedName name="Trimestres">#REF!</definedName>
  </definedNames>
  <calcPr calcId="145621"/>
</workbook>
</file>

<file path=xl/calcChain.xml><?xml version="1.0" encoding="utf-8"?>
<calcChain xmlns="http://schemas.openxmlformats.org/spreadsheetml/2006/main">
  <c r="I12" i="14" l="1"/>
  <c r="C17" i="13" l="1"/>
  <c r="J34" i="11"/>
  <c r="J35" i="11"/>
  <c r="J36" i="11"/>
  <c r="J37" i="11"/>
  <c r="J38" i="11"/>
  <c r="J39" i="11"/>
  <c r="J40" i="11"/>
  <c r="J41" i="11"/>
  <c r="J42" i="11"/>
  <c r="J43" i="11"/>
  <c r="J44" i="11"/>
  <c r="J45" i="11"/>
  <c r="I34" i="11"/>
  <c r="I35" i="11"/>
  <c r="I36" i="11"/>
  <c r="I37" i="11"/>
  <c r="I38" i="11"/>
  <c r="I39" i="11"/>
  <c r="I40" i="11"/>
  <c r="I41" i="11"/>
  <c r="I42" i="11"/>
  <c r="I43" i="11"/>
  <c r="I44" i="11"/>
  <c r="I45" i="11"/>
  <c r="J46" i="11"/>
  <c r="I46" i="11"/>
  <c r="D14" i="13" l="1"/>
  <c r="C14" i="13"/>
  <c r="H12" i="14" l="1"/>
  <c r="I13" i="1" l="1"/>
  <c r="H13" i="1"/>
  <c r="F15" i="1" l="1"/>
  <c r="F14" i="5"/>
  <c r="F13" i="5"/>
  <c r="F14" i="4"/>
  <c r="F13" i="4"/>
  <c r="E14" i="3" l="1"/>
  <c r="C29" i="13" s="1"/>
  <c r="D14" i="3"/>
  <c r="C14" i="3"/>
  <c r="B14" i="3"/>
  <c r="E14" i="4"/>
  <c r="E13" i="4"/>
  <c r="E16" i="2"/>
  <c r="C26" i="13" s="1"/>
  <c r="D16" i="2"/>
  <c r="C16" i="2"/>
  <c r="B16" i="2"/>
  <c r="E15" i="1"/>
  <c r="C23" i="13" s="1"/>
  <c r="D15" i="1"/>
  <c r="C15" i="1"/>
  <c r="B15" i="1"/>
  <c r="H15" i="1" l="1"/>
  <c r="D16" i="11"/>
  <c r="G45" i="13" l="1"/>
  <c r="G44" i="13"/>
  <c r="G42" i="13"/>
  <c r="G41" i="13"/>
  <c r="G39" i="13"/>
  <c r="G38" i="13"/>
  <c r="G36" i="13"/>
  <c r="G35" i="13"/>
  <c r="G33" i="13"/>
  <c r="G32" i="13"/>
  <c r="G30" i="13"/>
  <c r="G29" i="13"/>
  <c r="G27" i="13"/>
  <c r="G26" i="13"/>
  <c r="G24" i="13"/>
  <c r="G23" i="13"/>
  <c r="C48" i="11" l="1"/>
  <c r="B48" i="11"/>
  <c r="I49" i="11" s="1"/>
  <c r="D47" i="11"/>
  <c r="D29" i="12" s="1"/>
  <c r="E29" i="12" s="1"/>
  <c r="D46" i="11"/>
  <c r="D19" i="12" s="1"/>
  <c r="E19" i="12" s="1"/>
  <c r="D45" i="11"/>
  <c r="D41" i="12" s="1"/>
  <c r="E41" i="12" s="1"/>
  <c r="D44" i="11"/>
  <c r="D21" i="12" s="1"/>
  <c r="E21" i="12" s="1"/>
  <c r="D43" i="11"/>
  <c r="D32" i="12" s="1"/>
  <c r="E32" i="12" s="1"/>
  <c r="D42" i="11"/>
  <c r="D34" i="12" s="1"/>
  <c r="E34" i="12" s="1"/>
  <c r="D41" i="11"/>
  <c r="D37" i="12" s="1"/>
  <c r="E37" i="12" s="1"/>
  <c r="D40" i="11"/>
  <c r="D23" i="12" s="1"/>
  <c r="E23" i="12" s="1"/>
  <c r="D39" i="11"/>
  <c r="D38" i="12" s="1"/>
  <c r="E38" i="12" s="1"/>
  <c r="D38" i="11"/>
  <c r="D39" i="12" s="1"/>
  <c r="E39" i="12" s="1"/>
  <c r="D37" i="11"/>
  <c r="D30" i="12" s="1"/>
  <c r="E30" i="12" s="1"/>
  <c r="D36" i="11"/>
  <c r="D20" i="12" s="1"/>
  <c r="E20" i="12" s="1"/>
  <c r="D35" i="11"/>
  <c r="D49" i="12" s="1"/>
  <c r="E49" i="12" s="1"/>
  <c r="D34" i="11"/>
  <c r="D40" i="12" s="1"/>
  <c r="E40" i="12" s="1"/>
  <c r="D33" i="11"/>
  <c r="D36" i="12" s="1"/>
  <c r="E36" i="12" s="1"/>
  <c r="D32" i="11"/>
  <c r="D50" i="12" s="1"/>
  <c r="E50" i="12" s="1"/>
  <c r="D31" i="11"/>
  <c r="D35" i="12" s="1"/>
  <c r="E35" i="12" s="1"/>
  <c r="D30" i="11"/>
  <c r="D45" i="12" s="1"/>
  <c r="E45" i="12" s="1"/>
  <c r="D29" i="11"/>
  <c r="D26" i="12" s="1"/>
  <c r="E26" i="12" s="1"/>
  <c r="D28" i="11"/>
  <c r="D48" i="12" s="1"/>
  <c r="E48" i="12" s="1"/>
  <c r="D27" i="11"/>
  <c r="D31" i="12" s="1"/>
  <c r="E31" i="12" s="1"/>
  <c r="D26" i="11"/>
  <c r="D27" i="12" s="1"/>
  <c r="E27" i="12" s="1"/>
  <c r="D25" i="11"/>
  <c r="D44" i="12" s="1"/>
  <c r="E44" i="12" s="1"/>
  <c r="D24" i="11"/>
  <c r="D42" i="12" s="1"/>
  <c r="E42" i="12" s="1"/>
  <c r="D23" i="11"/>
  <c r="D46" i="12" s="1"/>
  <c r="E46" i="12" s="1"/>
  <c r="D22" i="11"/>
  <c r="D24" i="12" s="1"/>
  <c r="E24" i="12" s="1"/>
  <c r="D21" i="11"/>
  <c r="D43" i="12" s="1"/>
  <c r="E43" i="12" s="1"/>
  <c r="D20" i="11"/>
  <c r="D47" i="12" s="1"/>
  <c r="E47" i="12" s="1"/>
  <c r="D19" i="11"/>
  <c r="D22" i="12" s="1"/>
  <c r="E22" i="12" s="1"/>
  <c r="D18" i="11"/>
  <c r="D25" i="12" s="1"/>
  <c r="E25" i="12" s="1"/>
  <c r="D17" i="11"/>
  <c r="D33" i="12" s="1"/>
  <c r="E33" i="12" s="1"/>
  <c r="D28" i="12"/>
  <c r="E28" i="12" s="1"/>
  <c r="I48" i="11" l="1"/>
  <c r="G17" i="13"/>
  <c r="G18" i="13"/>
  <c r="J49" i="11"/>
  <c r="J48" i="11"/>
  <c r="D48" i="11"/>
  <c r="C12" i="11" s="1"/>
  <c r="C13" i="12" s="1"/>
  <c r="K48" i="11" l="1"/>
  <c r="D17" i="13"/>
  <c r="C14" i="12"/>
  <c r="F15" i="8" l="1"/>
  <c r="D44" i="13" s="1"/>
  <c r="F15" i="7"/>
  <c r="D41" i="13" s="1"/>
  <c r="F15" i="6"/>
  <c r="F15" i="5"/>
  <c r="D35" i="13" s="1"/>
  <c r="F15" i="4"/>
  <c r="D32" i="13" s="1"/>
  <c r="F14" i="3"/>
  <c r="D29" i="13" s="1"/>
  <c r="F16" i="2"/>
  <c r="D26" i="13" s="1"/>
  <c r="H14" i="1"/>
  <c r="D23" i="13"/>
  <c r="H14" i="4"/>
  <c r="I14" i="4"/>
  <c r="I13" i="4"/>
  <c r="H13" i="4"/>
  <c r="H13" i="8"/>
  <c r="I13" i="8"/>
  <c r="H14" i="8"/>
  <c r="I14" i="8"/>
  <c r="B15" i="8"/>
  <c r="C15" i="8"/>
  <c r="D15" i="8"/>
  <c r="E15" i="8"/>
  <c r="C44" i="13" s="1"/>
  <c r="H13" i="7"/>
  <c r="I13" i="7"/>
  <c r="H14" i="7"/>
  <c r="I14" i="7"/>
  <c r="B15" i="7"/>
  <c r="C15" i="7"/>
  <c r="D15" i="7"/>
  <c r="E15" i="7"/>
  <c r="C41" i="13" s="1"/>
  <c r="H13" i="6"/>
  <c r="I13" i="6"/>
  <c r="H14" i="6"/>
  <c r="I14" i="6"/>
  <c r="B15" i="6"/>
  <c r="C15" i="6"/>
  <c r="D15" i="6"/>
  <c r="E15" i="6"/>
  <c r="C38" i="13" s="1"/>
  <c r="H13" i="5"/>
  <c r="I13" i="5"/>
  <c r="H14" i="5"/>
  <c r="I14" i="5"/>
  <c r="B15" i="5"/>
  <c r="C15" i="5"/>
  <c r="D15" i="5"/>
  <c r="E15" i="5"/>
  <c r="C35" i="13" s="1"/>
  <c r="B15" i="4"/>
  <c r="C15" i="4"/>
  <c r="D15" i="4"/>
  <c r="E15" i="4"/>
  <c r="C32" i="13" s="1"/>
  <c r="H12" i="3"/>
  <c r="I12" i="3"/>
  <c r="H13" i="3"/>
  <c r="I13" i="3"/>
  <c r="H14" i="2"/>
  <c r="I14" i="2"/>
  <c r="H15" i="2"/>
  <c r="I15" i="2"/>
  <c r="M12" i="1"/>
  <c r="M13" i="1"/>
  <c r="I14" i="1"/>
  <c r="D38" i="13" l="1"/>
  <c r="H15" i="6"/>
  <c r="H15" i="8"/>
  <c r="H15" i="7"/>
  <c r="H15" i="5"/>
  <c r="H16" i="2"/>
  <c r="H14" i="3"/>
  <c r="H15" i="4"/>
</calcChain>
</file>

<file path=xl/sharedStrings.xml><?xml version="1.0" encoding="utf-8"?>
<sst xmlns="http://schemas.openxmlformats.org/spreadsheetml/2006/main" count="315" uniqueCount="126">
  <si>
    <t xml:space="preserve">COSTO PRESTADORES DE SERVICIOS PROFESIONALES </t>
  </si>
  <si>
    <t>(MILES DE PESOS)</t>
  </si>
  <si>
    <t>ABS</t>
  </si>
  <si>
    <t>%</t>
  </si>
  <si>
    <t>Gasto ejercido en PSP</t>
  </si>
  <si>
    <t>Gasto total ejercido</t>
  </si>
  <si>
    <t>Relación costo PSP gasto total (%)</t>
  </si>
  <si>
    <t>Relación costo docente gasto total</t>
  </si>
  <si>
    <t>Ene - Mar</t>
  </si>
  <si>
    <t>Abr - Jun</t>
  </si>
  <si>
    <t>Jul - Sep</t>
  </si>
  <si>
    <t>Oct - Dic</t>
  </si>
  <si>
    <t>EVOLUCIÓN DEL PRESUPUESTO REPROGRAMADO TOTAL</t>
  </si>
  <si>
    <t>Presupuesto ejercido total</t>
  </si>
  <si>
    <t>Presupuesto reprogramado total</t>
  </si>
  <si>
    <t>Evolución del presupuesto reprogramado total (%)</t>
  </si>
  <si>
    <t>EVOLUCIÓN DEL PRESUPUESTO REPROGRAMADO</t>
  </si>
  <si>
    <t xml:space="preserve">Presupuesto ejercido (Recursos fiscales) </t>
  </si>
  <si>
    <t>Presupuesto reprogramado (Recursos fiscales)</t>
  </si>
  <si>
    <t>Evolución del presupuesto reprogramado (Recursos  Fiscales) (%)</t>
  </si>
  <si>
    <t>EVOLUCIÓN DEL GASTO CORRIENTE</t>
  </si>
  <si>
    <t>Gasto corriente ejercido</t>
  </si>
  <si>
    <t>Presupuesto reprogramado (gasto corriente)</t>
  </si>
  <si>
    <t>Evolución del gasto corriente (%)</t>
  </si>
  <si>
    <t>EVOLUCIÓN DEL GASTO DE INVERSIÓN</t>
  </si>
  <si>
    <t>Gasto de inversión ejercido</t>
  </si>
  <si>
    <t xml:space="preserve"> Presupuesto reprogramado (Gasto de inversión)</t>
  </si>
  <si>
    <t>Evolución del gasto de inversión (Recursos Fiscales) (%)</t>
  </si>
  <si>
    <t>AUTOFINANCIAMIENTO</t>
  </si>
  <si>
    <t xml:space="preserve">Ingresos propios ejercidos </t>
  </si>
  <si>
    <t>Presupuesto ejercido</t>
  </si>
  <si>
    <t>Índice de autofinanciamiento (%)</t>
  </si>
  <si>
    <t>CAPTACIÓN DE INGRESOS PROPIOS</t>
  </si>
  <si>
    <t xml:space="preserve">Ingresos propios captados </t>
  </si>
  <si>
    <t>Ingresos propios programados</t>
  </si>
  <si>
    <t>Captación de Ingresos propios</t>
  </si>
  <si>
    <t>CUMPLIMIENTO DE NORMATIVIDAD DE PARTIDAS RESTRINGIDAS</t>
  </si>
  <si>
    <t xml:space="preserve"> </t>
  </si>
  <si>
    <t xml:space="preserve">Presupuesto ejercido de partidas sujetas a restricción </t>
  </si>
  <si>
    <t>Presupuesto autorizado de partidas sujetas a restricción</t>
  </si>
  <si>
    <t>Índice de evolución del presupuesto  ejercido de partidas sujetas a restricción (%)</t>
  </si>
  <si>
    <t>COMPORTAMIENTO AL SEGUNDO TRIMESTRE</t>
  </si>
  <si>
    <t>COMPORTAMIENTO AL PRIMER SEMESTRE</t>
  </si>
  <si>
    <t>No.</t>
  </si>
  <si>
    <t>INDICADOR</t>
  </si>
  <si>
    <t>Unidad de Medida</t>
  </si>
  <si>
    <t>VARIABLES</t>
  </si>
  <si>
    <t>Indicadores del Sistema CONALEP</t>
  </si>
  <si>
    <t>Personas Capacitadas</t>
  </si>
  <si>
    <t>Personas</t>
  </si>
  <si>
    <t>Indicadores Financieros del CONALEP</t>
  </si>
  <si>
    <t>Sesión Ordinaria  de  la H Junta Directiva</t>
  </si>
  <si>
    <t xml:space="preserve">               </t>
  </si>
  <si>
    <t xml:space="preserve"> Sesión Ordinaria  de  la H Junta Directiva</t>
  </si>
  <si>
    <t>PERSONAS CAPACITADAS</t>
  </si>
  <si>
    <t>Dirección de Servicios Educativos</t>
  </si>
  <si>
    <t xml:space="preserve">Nombre del indicador : </t>
  </si>
  <si>
    <t>Alumno Becado</t>
  </si>
  <si>
    <t>Estado</t>
  </si>
  <si>
    <t>Becados en el 1er. semestre</t>
  </si>
  <si>
    <t>Cobertura en el 1er. semestre</t>
  </si>
  <si>
    <t>Aguascalientes</t>
  </si>
  <si>
    <t>Baja California</t>
  </si>
  <si>
    <t>Baja California Sur</t>
  </si>
  <si>
    <t>Campeche</t>
  </si>
  <si>
    <t>Chiapas</t>
  </si>
  <si>
    <t>Chihuahua</t>
  </si>
  <si>
    <t>Coahuila</t>
  </si>
  <si>
    <t>Colima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</si>
  <si>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</si>
  <si>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</si>
  <si>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</si>
  <si>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</si>
  <si>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</si>
  <si>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</si>
  <si>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</si>
  <si>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</si>
  <si>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</si>
  <si>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</si>
  <si>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</si>
  <si>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</si>
  <si>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</si>
  <si>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</si>
  <si>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</si>
  <si>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</si>
  <si>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</si>
  <si>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</si>
  <si>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</si>
  <si>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</si>
  <si>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</si>
  <si>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</si>
  <si>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</si>
  <si>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</si>
  <si>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Total</t>
  </si>
  <si>
    <t>Observaciones:</t>
  </si>
  <si>
    <t>ALUMNO BECADO</t>
  </si>
  <si>
    <t>Ciclo Escolar</t>
  </si>
  <si>
    <t>Resultado Nacional (%)</t>
  </si>
  <si>
    <t>2009-2</t>
  </si>
  <si>
    <t>Ranking</t>
  </si>
  <si>
    <t>Entidad Federativa</t>
  </si>
  <si>
    <t>Segundo semestre 2010</t>
  </si>
  <si>
    <t>Segundo semestre 2009</t>
  </si>
  <si>
    <t>2010-2</t>
  </si>
  <si>
    <t>Becados  2010</t>
  </si>
  <si>
    <t>Matrícula total 2008-2009-2</t>
  </si>
  <si>
    <t>Variación 2009-2010</t>
  </si>
  <si>
    <t xml:space="preserve">Es importante señalar que a efecto de alinear el Indicador de Becas con el Indicador de Metas Presupuestarias denominado "Proporción de la Población del Nivel Medio Superior Beneficiada con una Beca", a partir de 2010 se reportará de forma semestral, derivado de que en el año 2009 la Secretaría de Educación Pública, autorizó modificar el método de cálculo del indicador, así como el universo de cobertura, unidad de medida y cantidad de la unidad de medida.
</t>
  </si>
  <si>
    <t>Alumnos Becados en el 2do. semestre</t>
  </si>
  <si>
    <t>Var. 2010-2011</t>
  </si>
  <si>
    <t>INDICADORES DEL SISTEMA CONALEP
COMPORTAMIENTO AL PRIMER  SEMESTRE 2010 Y 2011</t>
  </si>
  <si>
    <t>Costo Prestadores de Servicios Profesionales</t>
  </si>
  <si>
    <t>Evolución del Presupuesto Reprogramado Total</t>
  </si>
  <si>
    <t xml:space="preserve">Evolución del Presupuesto Reprogramado </t>
  </si>
  <si>
    <t>Evolución del Gasto Corriente</t>
  </si>
  <si>
    <t>Evolución del Gasto De Inversión</t>
  </si>
  <si>
    <t>Autofinanciamiento</t>
  </si>
  <si>
    <t>Captación de Ingresos Propios</t>
  </si>
  <si>
    <t>Cumplimiento de Normatividad de Partidas Restringidas</t>
  </si>
  <si>
    <t>Matrícula total 2010-2011-1</t>
  </si>
  <si>
    <t>Becados en el 2do.semestre</t>
  </si>
  <si>
    <t>Cobertura en el 2do. semestre</t>
  </si>
  <si>
    <t>2do. Semestre</t>
  </si>
  <si>
    <t>Resultado Nacional 2010-2011-1 (%)</t>
  </si>
  <si>
    <t>Variación 
2009-2010-2</t>
  </si>
  <si>
    <t>Las variables de los indicadores financieros están expresadas en miles de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</si>
</sst>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39">
    <font>
      <sz val="11"/>
      <color theme="1"/>
      <name val="Calibri"/>
      <family val="2"/>
      <scheme val="minor"/>
    </font>
    <font>
      <sz val="10"/>
      <name val="Arial"/>
      <family val="2"/>
    </font>
    <font>
      <sz val="7"/>
      <name val="Arial"/>
      <family val="2"/>
    </font>
    <font>
      <i/>
      <sz val="9"/>
      <name val="Humnst777 BT"/>
      <family val="2"/>
    </font>
    <font>
      <sz val="7"/>
      <color indexed="9"/>
      <name val="Arial"/>
      <family val="2"/>
    </font>
    <font>
      <i/>
      <sz val="9"/>
      <color indexed="57"/>
      <name val="Humnst777 BT"/>
      <family val="2"/>
    </font>
    <font>
      <b/>
      <sz val="10"/>
      <name val="Century Gothic"/>
      <family val="2"/>
    </font>
    <font>
      <b/>
      <sz val="14"/>
      <name val="Century Gothic"/>
      <family val="2"/>
    </font>
    <font>
      <sz val="8"/>
      <name val="Arial"/>
      <family val="2"/>
    </font>
    <font>
      <b/>
      <sz val="7"/>
      <name val="Arial"/>
      <family val="2"/>
    </font>
    <font>
      <b/>
      <sz val="8"/>
      <name val="Arial"/>
      <family val="2"/>
    </font>
    <font>
      <b/>
      <sz val="10"/>
      <name val="Arial"/>
      <family val="2"/>
    </font>
    <font>
      <b/>
      <sz val="8"/>
      <name val="Calibri"/>
      <family val="2"/>
    </font>
    <font>
      <sz val="9"/>
      <name val="Times New Roman"/>
      <family val="1"/>
    </font>
    <font>
      <sz val="11"/>
      <color indexed="8"/>
      <name val="Calibri"/>
      <family val="2"/>
    </font>
    <font>
      <sz val="10"/>
      <name val="Arial"/>
    </font>
    <font>
      <sz val="10"/>
      <name val="Calibri"/>
      <family val="2"/>
    </font>
    <font>
      <sz val="9"/>
      <name val="Calibri"/>
      <family val="2"/>
    </font>
    <font>
      <b/>
      <i/>
      <sz val="8"/>
      <name val="Calibri"/>
      <family val="2"/>
    </font>
    <font>
      <sz val="8"/>
      <name val="Calibri"/>
      <family val="2"/>
    </font>
    <font>
      <sz val="6"/>
      <name val="Calibri"/>
      <family val="2"/>
    </font>
    <font>
      <sz val="11"/>
      <color theme="1"/>
      <name val="Calibri"/>
      <family val="2"/>
      <scheme val="minor"/>
    </font>
    <font>
      <sz val="11"/>
      <color theme="0"/>
      <name val="Calibri"/>
      <family val="2"/>
      <scheme val="minor"/>
    </font>
    <font>
      <i/>
      <sz val="10"/>
      <color rgb="FF339966"/>
      <name val="Calibri"/>
      <family val="2"/>
    </font>
    <font>
      <sz val="9"/>
      <color rgb="FFFFFFFF"/>
      <name val="Calibri"/>
      <family val="2"/>
    </font>
    <font>
      <sz val="8"/>
      <color rgb="FFFFFFFF"/>
      <name val="Calibri"/>
      <family val="2"/>
    </font>
    <font>
      <b/>
      <sz val="10"/>
      <color rgb="FFFFFFFF"/>
      <name val="Calibri"/>
      <family val="2"/>
    </font>
    <font>
      <sz val="11"/>
      <color theme="1"/>
      <name val="Arial"/>
      <family val="2"/>
    </font>
    <font>
      <b/>
      <sz val="11"/>
      <color theme="1"/>
      <name val="Arial"/>
      <family val="2"/>
    </font>
    <font>
      <sz val="8"/>
      <color theme="1"/>
      <name val="Arial"/>
      <family val="2"/>
    </font>
    <font>
      <b/>
      <sz val="8"/>
      <color theme="1"/>
      <name val="Arial"/>
      <family val="2"/>
    </font>
    <font>
      <b/>
      <sz val="8"/>
      <color indexed="8"/>
      <name val="Calibri"/>
      <family val="2"/>
    </font>
    <font>
      <sz val="8"/>
      <color indexed="8"/>
      <name val="Calibri"/>
      <family val="2"/>
    </font>
    <font>
      <b/>
      <sz val="7"/>
      <color indexed="8"/>
      <name val="Arial"/>
      <family val="2"/>
    </font>
    <font>
      <sz val="7"/>
      <color indexed="8"/>
      <name val="Arial"/>
      <family val="2"/>
    </font>
    <font>
      <sz val="7"/>
      <color indexed="8"/>
      <name val="Arial"/>
    </font>
    <font>
      <b/>
      <sz val="7"/>
      <color indexed="8"/>
      <name val="Arial"/>
    </font>
    <font>
      <sz val="7"/>
      <color theme="1"/>
      <name val="Arial"/>
      <family val="2"/>
    </font>
    <font>
      <b/>
      <sz val="11"/>
      <color theme="0"/>
      <name val="Calibri"/>
      <family val="2"/>
      <scheme val="minor"/>
    </font>
  </fonts>
  <fills count="12">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4"/>
      </patternFill>
    </fill>
    <fill>
      <patternFill patternType="solid">
        <fgColor theme="6"/>
      </patternFill>
    </fill>
    <fill>
      <patternFill patternType="solid">
        <fgColor rgb="FFCCCCFF"/>
        <bgColor rgb="FF000000"/>
      </patternFill>
    </fill>
    <fill>
      <patternFill patternType="solid">
        <fgColor theme="4" tint="0.59999389629810485"/>
        <bgColor indexed="65"/>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8" tint="0.39997558519241921"/>
        <bgColor indexed="64"/>
      </patternFill>
    </fill>
  </fills>
  <borders count="22">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17"/>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indexed="64"/>
      </left>
      <right/>
      <top/>
      <bottom style="thin">
        <color indexed="64"/>
      </bottom>
      <diagonal/>
    </border>
    <border>
      <left/>
      <right/>
      <top/>
      <bottom style="thin">
        <color indexed="17"/>
      </bottom>
      <diagonal/>
    </border>
    <border>
      <left/>
      <right style="thin">
        <color indexed="9"/>
      </right>
      <top/>
      <bottom style="thick">
        <color indexed="9"/>
      </bottom>
      <diagonal/>
    </border>
    <border>
      <left/>
      <right/>
      <top/>
      <bottom style="thick">
        <color indexed="9"/>
      </bottom>
      <diagonal/>
    </border>
    <border>
      <left/>
      <right style="thin">
        <color indexed="9"/>
      </right>
      <top style="thin">
        <color indexed="9"/>
      </top>
      <bottom/>
      <diagonal/>
    </border>
    <border>
      <left/>
      <right/>
      <top/>
      <bottom style="thin">
        <color indexed="9"/>
      </bottom>
      <diagonal/>
    </border>
    <border>
      <left/>
      <right style="thin">
        <color indexed="9"/>
      </right>
      <top/>
      <bottom/>
      <diagonal/>
    </border>
  </borders>
  <cellStyleXfs count="15">
    <xf numFmtId="0" fontId="0" fillId="0" borderId="0"/>
    <xf numFmtId="0" fontId="21"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1" fillId="0" borderId="0"/>
    <xf numFmtId="0" fontId="15" fillId="0" borderId="0"/>
    <xf numFmtId="9" fontId="14"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1" fillId="0" borderId="0"/>
    <xf numFmtId="9" fontId="1" fillId="0" borderId="0" applyFont="0" applyFill="0" applyBorder="0" applyAlignment="0" applyProtection="0"/>
    <xf numFmtId="0" fontId="21" fillId="7" borderId="0" applyNumberFormat="0" applyBorder="0" applyAlignment="0" applyProtection="0"/>
    <xf numFmtId="9" fontId="14" fillId="0" borderId="0" applyFont="0" applyFill="0" applyBorder="0" applyAlignment="0" applyProtection="0"/>
  </cellStyleXfs>
  <cellXfs count="231">
    <xf numFmtId="0" fontId="0" fillId="0" borderId="0" xfId="0"/>
    <xf numFmtId="0" fontId="2" fillId="0" borderId="0" xfId="6" applyFont="1"/>
    <xf numFmtId="0" fontId="2" fillId="0" borderId="0" xfId="6" applyFont="1" applyAlignment="1">
      <alignment horizontal="centerContinuous" vertical="center" wrapText="1"/>
    </xf>
    <xf numFmtId="0" fontId="2" fillId="0" borderId="0" xfId="6" applyFont="1" applyAlignment="1">
      <alignment horizontal="center"/>
    </xf>
    <xf numFmtId="0" fontId="3" fillId="0" borderId="0" xfId="6" applyFont="1" applyAlignment="1">
      <alignment horizontal="right"/>
    </xf>
    <xf numFmtId="0" fontId="4" fillId="0" borderId="0" xfId="6" applyFont="1" applyAlignment="1">
      <alignment horizontal="center"/>
    </xf>
    <xf numFmtId="0" fontId="5" fillId="0" borderId="0" xfId="0" applyFont="1"/>
    <xf numFmtId="0" fontId="6" fillId="0" borderId="0" xfId="6" applyFont="1" applyAlignment="1">
      <alignment horizontal="center" vertical="center" wrapText="1"/>
    </xf>
    <xf numFmtId="0" fontId="7" fillId="0" borderId="0" xfId="6" applyFont="1" applyAlignment="1">
      <alignment horizontal="center" vertical="center" wrapText="1"/>
    </xf>
    <xf numFmtId="0" fontId="8" fillId="0" borderId="0" xfId="6" applyFont="1" applyAlignment="1">
      <alignment horizontal="justify" vertical="center" wrapText="1"/>
    </xf>
    <xf numFmtId="0" fontId="2" fillId="0" borderId="0" xfId="6" applyFont="1" applyAlignment="1">
      <alignment vertical="center" wrapText="1"/>
    </xf>
    <xf numFmtId="0" fontId="9" fillId="0" borderId="1" xfId="6" applyFont="1" applyFill="1" applyBorder="1" applyAlignment="1">
      <alignment horizontal="center" vertical="center" wrapText="1"/>
    </xf>
    <xf numFmtId="0" fontId="9" fillId="0" borderId="2" xfId="6" applyFont="1" applyFill="1" applyBorder="1" applyAlignment="1">
      <alignment horizontal="center" vertical="center" wrapText="1"/>
    </xf>
    <xf numFmtId="0" fontId="2" fillId="0" borderId="0" xfId="6" applyFont="1" applyAlignment="1">
      <alignment vertical="center"/>
    </xf>
    <xf numFmtId="0" fontId="2" fillId="0" borderId="0" xfId="6" applyFont="1" applyAlignment="1">
      <alignment horizontal="center" vertical="center"/>
    </xf>
    <xf numFmtId="0" fontId="9" fillId="0" borderId="3" xfId="6" applyFont="1" applyFill="1" applyBorder="1" applyAlignment="1">
      <alignment horizontal="center" vertical="center"/>
    </xf>
    <xf numFmtId="0" fontId="1" fillId="0" borderId="0" xfId="6" applyAlignment="1">
      <alignment vertical="center"/>
    </xf>
    <xf numFmtId="0" fontId="9" fillId="2" borderId="4" xfId="6" applyFont="1" applyFill="1" applyBorder="1" applyAlignment="1">
      <alignment horizontal="center" vertical="center"/>
    </xf>
    <xf numFmtId="0" fontId="9" fillId="2" borderId="5" xfId="6" applyFont="1" applyFill="1" applyBorder="1" applyAlignment="1">
      <alignment horizontal="center" vertical="center"/>
    </xf>
    <xf numFmtId="0" fontId="2" fillId="0" borderId="5" xfId="6" applyFont="1" applyBorder="1" applyAlignment="1">
      <alignment horizontal="left" vertical="center" wrapText="1"/>
    </xf>
    <xf numFmtId="3" fontId="2" fillId="0" borderId="6" xfId="6" applyNumberFormat="1" applyFont="1" applyFill="1" applyBorder="1" applyAlignment="1">
      <alignment horizontal="center" vertical="center"/>
    </xf>
    <xf numFmtId="3" fontId="2" fillId="0" borderId="3" xfId="6" applyNumberFormat="1" applyFont="1" applyFill="1" applyBorder="1" applyAlignment="1">
      <alignment horizontal="center" vertical="center"/>
    </xf>
    <xf numFmtId="3" fontId="2" fillId="0" borderId="4" xfId="9" applyNumberFormat="1" applyFont="1" applyFill="1" applyBorder="1" applyAlignment="1">
      <alignment horizontal="center" vertical="center"/>
    </xf>
    <xf numFmtId="164" fontId="2" fillId="0" borderId="5" xfId="9" applyNumberFormat="1" applyFont="1" applyFill="1" applyBorder="1" applyAlignment="1">
      <alignment horizontal="center" vertical="center"/>
    </xf>
    <xf numFmtId="43" fontId="1" fillId="0" borderId="0" xfId="5" applyAlignment="1">
      <alignment vertical="center"/>
    </xf>
    <xf numFmtId="1" fontId="1" fillId="0" borderId="0" xfId="9" applyNumberFormat="1" applyAlignment="1">
      <alignment vertical="center"/>
    </xf>
    <xf numFmtId="0" fontId="9" fillId="2" borderId="5" xfId="6" applyFont="1" applyFill="1" applyBorder="1" applyAlignment="1">
      <alignment horizontal="left" vertical="center" wrapText="1"/>
    </xf>
    <xf numFmtId="165" fontId="9" fillId="2" borderId="5" xfId="6" applyNumberFormat="1" applyFont="1" applyFill="1" applyBorder="1" applyAlignment="1">
      <alignment horizontal="center" vertical="center"/>
    </xf>
    <xf numFmtId="165" fontId="9" fillId="2" borderId="6" xfId="6" applyNumberFormat="1" applyFont="1" applyFill="1" applyBorder="1" applyAlignment="1">
      <alignment horizontal="center" vertical="center"/>
    </xf>
    <xf numFmtId="165" fontId="9" fillId="0" borderId="3" xfId="6" applyNumberFormat="1" applyFont="1" applyFill="1" applyBorder="1" applyAlignment="1">
      <alignment horizontal="center" vertical="center"/>
    </xf>
    <xf numFmtId="165" fontId="1" fillId="0" borderId="0" xfId="6" applyNumberFormat="1" applyAlignment="1">
      <alignment vertical="center"/>
    </xf>
    <xf numFmtId="0" fontId="2" fillId="0" borderId="0" xfId="6" applyFont="1" applyFill="1" applyBorder="1" applyAlignment="1">
      <alignment vertical="top" wrapText="1"/>
    </xf>
    <xf numFmtId="0" fontId="10" fillId="0" borderId="0" xfId="6" applyFont="1" applyFill="1" applyBorder="1" applyAlignment="1">
      <alignment horizontal="center" vertical="center"/>
    </xf>
    <xf numFmtId="0" fontId="11" fillId="0" borderId="0" xfId="6" applyFont="1" applyBorder="1" applyAlignment="1">
      <alignment horizontal="center"/>
    </xf>
    <xf numFmtId="164" fontId="1" fillId="0" borderId="0" xfId="9" applyNumberFormat="1"/>
    <xf numFmtId="165" fontId="1" fillId="0" borderId="0" xfId="6" applyNumberFormat="1"/>
    <xf numFmtId="0" fontId="1" fillId="0" borderId="0" xfId="6"/>
    <xf numFmtId="0" fontId="8" fillId="0" borderId="0" xfId="6" applyFont="1" applyFill="1" applyBorder="1"/>
    <xf numFmtId="0" fontId="8" fillId="0" borderId="0" xfId="6" applyFont="1" applyFill="1" applyBorder="1" applyAlignment="1">
      <alignment horizontal="center" vertical="center"/>
    </xf>
    <xf numFmtId="3" fontId="1" fillId="0" borderId="0" xfId="6" applyNumberFormat="1"/>
    <xf numFmtId="0" fontId="2" fillId="0" borderId="0" xfId="6" applyFont="1" applyFill="1" applyBorder="1" applyAlignment="1">
      <alignment horizontal="left" vertical="center" wrapText="1"/>
    </xf>
    <xf numFmtId="165" fontId="1" fillId="0" borderId="0" xfId="6" applyNumberFormat="1" applyFill="1" applyBorder="1" applyAlignment="1">
      <alignment vertical="center"/>
    </xf>
    <xf numFmtId="0" fontId="1" fillId="0" borderId="0" xfId="6" applyFill="1" applyBorder="1" applyAlignment="1">
      <alignment vertical="center"/>
    </xf>
    <xf numFmtId="0" fontId="1" fillId="0" borderId="0" xfId="6" applyBorder="1" applyAlignment="1">
      <alignment vertical="top"/>
    </xf>
    <xf numFmtId="0" fontId="1" fillId="0" borderId="0" xfId="6" applyAlignment="1">
      <alignment horizontal="center" vertical="center"/>
    </xf>
    <xf numFmtId="0" fontId="8" fillId="0" borderId="5" xfId="6" applyFont="1" applyBorder="1" applyAlignment="1">
      <alignment horizontal="center" vertical="center" wrapText="1"/>
    </xf>
    <xf numFmtId="0" fontId="8" fillId="0" borderId="7" xfId="6" applyFont="1" applyBorder="1" applyAlignment="1">
      <alignment horizontal="center" vertical="center" wrapText="1"/>
    </xf>
    <xf numFmtId="0" fontId="8" fillId="0" borderId="5" xfId="6" applyFont="1" applyFill="1" applyBorder="1" applyAlignment="1">
      <alignment vertical="top"/>
    </xf>
    <xf numFmtId="0" fontId="8" fillId="0" borderId="3" xfId="6" applyFont="1" applyBorder="1" applyAlignment="1">
      <alignment horizontal="center" vertical="center" wrapText="1"/>
    </xf>
    <xf numFmtId="0" fontId="8" fillId="0" borderId="8" xfId="6" applyFont="1" applyBorder="1" applyAlignment="1">
      <alignment horizontal="center" vertical="center" wrapText="1"/>
    </xf>
    <xf numFmtId="165" fontId="8" fillId="0" borderId="5" xfId="6" applyNumberFormat="1" applyFont="1" applyFill="1" applyBorder="1" applyAlignment="1">
      <alignment vertical="top"/>
    </xf>
    <xf numFmtId="0" fontId="12" fillId="0" borderId="0" xfId="6" applyFont="1"/>
    <xf numFmtId="0" fontId="13" fillId="0" borderId="0" xfId="6" applyFont="1"/>
    <xf numFmtId="164" fontId="1" fillId="0" borderId="0" xfId="9" applyNumberFormat="1" applyAlignment="1">
      <alignment vertical="center"/>
    </xf>
    <xf numFmtId="9" fontId="14" fillId="0" borderId="0" xfId="8" applyNumberFormat="1" applyFont="1" applyAlignment="1">
      <alignment vertical="center"/>
    </xf>
    <xf numFmtId="0" fontId="2" fillId="0" borderId="0" xfId="6" applyFont="1" applyFill="1" applyBorder="1" applyAlignment="1">
      <alignment vertical="top"/>
    </xf>
    <xf numFmtId="0" fontId="1" fillId="0" borderId="0" xfId="6" applyAlignment="1">
      <alignment wrapText="1"/>
    </xf>
    <xf numFmtId="2" fontId="1" fillId="0" borderId="0" xfId="6" applyNumberFormat="1" applyAlignment="1">
      <alignment vertical="center"/>
    </xf>
    <xf numFmtId="3" fontId="1" fillId="0" borderId="0" xfId="9" applyNumberFormat="1" applyAlignment="1">
      <alignment vertical="center"/>
    </xf>
    <xf numFmtId="9" fontId="1" fillId="0" borderId="0" xfId="8" applyNumberFormat="1" applyFont="1" applyAlignment="1">
      <alignment vertical="center"/>
    </xf>
    <xf numFmtId="9" fontId="1" fillId="0" borderId="0" xfId="9" applyAlignment="1">
      <alignment vertical="center"/>
    </xf>
    <xf numFmtId="9" fontId="1" fillId="0" borderId="0" xfId="8" applyFont="1" applyAlignment="1">
      <alignment vertical="center"/>
    </xf>
    <xf numFmtId="3" fontId="1" fillId="0" borderId="0" xfId="6" applyNumberFormat="1" applyAlignment="1">
      <alignment vertical="center"/>
    </xf>
    <xf numFmtId="4" fontId="1" fillId="0" borderId="0" xfId="6" applyNumberFormat="1" applyAlignment="1">
      <alignment vertical="center"/>
    </xf>
    <xf numFmtId="9" fontId="1" fillId="0" borderId="0" xfId="9"/>
    <xf numFmtId="0" fontId="8" fillId="0" borderId="0" xfId="6" applyFont="1" applyBorder="1" applyAlignment="1">
      <alignment horizontal="center" vertical="center" wrapText="1"/>
    </xf>
    <xf numFmtId="0" fontId="8" fillId="0" borderId="0" xfId="6" applyFont="1" applyFill="1" applyBorder="1" applyAlignment="1">
      <alignment vertical="top"/>
    </xf>
    <xf numFmtId="0" fontId="24" fillId="5" borderId="11" xfId="3" applyFont="1" applyBorder="1" applyAlignment="1">
      <alignment horizontal="center" vertical="center" wrapText="1"/>
    </xf>
    <xf numFmtId="0" fontId="25" fillId="5" borderId="11" xfId="3" applyFont="1" applyBorder="1" applyAlignment="1">
      <alignment horizontal="center" vertical="center" wrapText="1"/>
    </xf>
    <xf numFmtId="0" fontId="19" fillId="6" borderId="11" xfId="2" applyFont="1" applyFill="1" applyBorder="1" applyAlignment="1">
      <alignment wrapText="1"/>
    </xf>
    <xf numFmtId="3" fontId="19" fillId="6" borderId="11" xfId="2" applyNumberFormat="1" applyFont="1" applyFill="1" applyBorder="1"/>
    <xf numFmtId="0" fontId="19" fillId="3" borderId="11" xfId="1" applyFont="1" applyBorder="1" applyAlignment="1">
      <alignment wrapText="1"/>
    </xf>
    <xf numFmtId="3" fontId="19" fillId="3" borderId="11" xfId="1" applyNumberFormat="1" applyFont="1" applyBorder="1"/>
    <xf numFmtId="0" fontId="2" fillId="0" borderId="0" xfId="11" applyFont="1"/>
    <xf numFmtId="0" fontId="2" fillId="0" borderId="0" xfId="11" applyFont="1" applyAlignment="1">
      <alignment horizontal="centerContinuous" vertical="center" wrapText="1"/>
    </xf>
    <xf numFmtId="0" fontId="2" fillId="0" borderId="0" xfId="11" applyFont="1" applyAlignment="1">
      <alignment horizontal="center"/>
    </xf>
    <xf numFmtId="0" fontId="7" fillId="0" borderId="0" xfId="11" applyFont="1" applyAlignment="1">
      <alignment horizontal="center" vertical="center" wrapText="1"/>
    </xf>
    <xf numFmtId="0" fontId="2" fillId="0" borderId="0" xfId="11" applyFont="1" applyAlignment="1">
      <alignment vertical="center" wrapText="1"/>
    </xf>
    <xf numFmtId="0" fontId="9" fillId="0" borderId="0" xfId="11" applyFont="1" applyFill="1" applyBorder="1" applyAlignment="1">
      <alignment horizontal="center" vertical="center" wrapText="1"/>
    </xf>
    <xf numFmtId="0" fontId="9" fillId="0" borderId="2" xfId="11" applyFont="1" applyFill="1" applyBorder="1" applyAlignment="1">
      <alignment horizontal="center" vertical="center" wrapText="1"/>
    </xf>
    <xf numFmtId="0" fontId="2" fillId="0" borderId="0" xfId="11" applyFont="1" applyAlignment="1">
      <alignment vertical="center"/>
    </xf>
    <xf numFmtId="0" fontId="2" fillId="0" borderId="0" xfId="11" applyFont="1" applyAlignment="1">
      <alignment horizontal="center" vertical="center"/>
    </xf>
    <xf numFmtId="3" fontId="2" fillId="0" borderId="0" xfId="11" applyNumberFormat="1" applyFont="1" applyAlignment="1">
      <alignment vertical="center"/>
    </xf>
    <xf numFmtId="0" fontId="1" fillId="0" borderId="0" xfId="11" applyAlignment="1">
      <alignment vertical="center"/>
    </xf>
    <xf numFmtId="3" fontId="2" fillId="0" borderId="5" xfId="11" applyNumberFormat="1" applyFont="1" applyFill="1" applyBorder="1" applyAlignment="1">
      <alignment horizontal="center" vertical="center"/>
    </xf>
    <xf numFmtId="3" fontId="2" fillId="0" borderId="5" xfId="12" applyNumberFormat="1" applyFont="1" applyFill="1" applyBorder="1" applyAlignment="1">
      <alignment horizontal="center" vertical="center"/>
    </xf>
    <xf numFmtId="164" fontId="2" fillId="0" borderId="5" xfId="12" applyNumberFormat="1" applyFont="1" applyFill="1" applyBorder="1" applyAlignment="1">
      <alignment horizontal="center" vertical="center"/>
    </xf>
    <xf numFmtId="165" fontId="1" fillId="0" borderId="0" xfId="11" applyNumberFormat="1" applyAlignment="1">
      <alignment vertical="center"/>
    </xf>
    <xf numFmtId="0" fontId="9" fillId="0" borderId="0" xfId="11" applyFont="1" applyFill="1" applyBorder="1" applyAlignment="1">
      <alignment horizontal="left" vertical="center" wrapText="1"/>
    </xf>
    <xf numFmtId="3" fontId="9" fillId="0" borderId="0" xfId="11" applyNumberFormat="1" applyFont="1" applyFill="1" applyBorder="1" applyAlignment="1">
      <alignment horizontal="center" vertical="center"/>
    </xf>
    <xf numFmtId="0" fontId="2" fillId="0" borderId="0" xfId="11" applyFont="1" applyFill="1" applyBorder="1" applyAlignment="1">
      <alignment vertical="top"/>
    </xf>
    <xf numFmtId="164" fontId="1" fillId="0" borderId="0" xfId="12" applyNumberFormat="1"/>
    <xf numFmtId="0" fontId="1" fillId="0" borderId="0" xfId="11"/>
    <xf numFmtId="0" fontId="8" fillId="0" borderId="0" xfId="11" applyFont="1" applyFill="1" applyBorder="1"/>
    <xf numFmtId="0" fontId="8" fillId="0" borderId="0" xfId="11" applyFont="1" applyFill="1" applyBorder="1" applyAlignment="1">
      <alignment horizontal="center" vertical="center"/>
    </xf>
    <xf numFmtId="0" fontId="11" fillId="0" borderId="0" xfId="11" applyFont="1" applyBorder="1" applyAlignment="1">
      <alignment horizontal="center"/>
    </xf>
    <xf numFmtId="3" fontId="1" fillId="0" borderId="0" xfId="11" applyNumberFormat="1"/>
    <xf numFmtId="0" fontId="2" fillId="0" borderId="0" xfId="11" applyFont="1" applyFill="1" applyBorder="1" applyAlignment="1">
      <alignment horizontal="left" vertical="center" wrapText="1"/>
    </xf>
    <xf numFmtId="165" fontId="1" fillId="0" borderId="0" xfId="11" applyNumberFormat="1" applyFill="1" applyBorder="1" applyAlignment="1">
      <alignment vertical="center"/>
    </xf>
    <xf numFmtId="0" fontId="1" fillId="0" borderId="0" xfId="11" applyFill="1" applyBorder="1" applyAlignment="1">
      <alignment vertical="center"/>
    </xf>
    <xf numFmtId="0" fontId="1" fillId="0" borderId="0" xfId="11" applyBorder="1" applyAlignment="1">
      <alignment vertical="top"/>
    </xf>
    <xf numFmtId="0" fontId="1" fillId="0" borderId="0" xfId="11" applyAlignment="1">
      <alignment horizontal="center" vertical="center"/>
    </xf>
    <xf numFmtId="0" fontId="12" fillId="0" borderId="0" xfId="11" applyFont="1"/>
    <xf numFmtId="0" fontId="13" fillId="0" borderId="0" xfId="11" applyFont="1"/>
    <xf numFmtId="0" fontId="2" fillId="0" borderId="1" xfId="11" applyFont="1" applyBorder="1" applyAlignment="1">
      <alignment vertical="center"/>
    </xf>
    <xf numFmtId="0" fontId="2" fillId="0" borderId="0" xfId="0" applyFont="1" applyAlignment="1" applyProtection="1">
      <protection locked="0"/>
    </xf>
    <xf numFmtId="0" fontId="27" fillId="0" borderId="0" xfId="0" applyFont="1" applyProtection="1">
      <protection locked="0"/>
    </xf>
    <xf numFmtId="0" fontId="10" fillId="0" borderId="0" xfId="0" applyFont="1" applyAlignment="1" applyProtection="1">
      <protection locked="0"/>
    </xf>
    <xf numFmtId="0" fontId="10" fillId="0" borderId="0" xfId="0" applyFont="1" applyAlignment="1" applyProtection="1">
      <alignment horizontal="center"/>
      <protection locked="0"/>
    </xf>
    <xf numFmtId="0" fontId="28" fillId="0" borderId="0" xfId="0" applyFont="1" applyAlignment="1" applyProtection="1">
      <alignment horizontal="left" vertical="center"/>
      <protection locked="0"/>
    </xf>
    <xf numFmtId="0" fontId="28" fillId="0" borderId="0" xfId="0" applyFont="1" applyAlignment="1" applyProtection="1">
      <alignment horizontal="left" vertical="center" wrapText="1"/>
      <protection locked="0"/>
    </xf>
    <xf numFmtId="0" fontId="29" fillId="0" borderId="0" xfId="0" applyFont="1" applyProtection="1"/>
    <xf numFmtId="0" fontId="30" fillId="8" borderId="6" xfId="0" applyFont="1" applyFill="1" applyBorder="1" applyAlignment="1" applyProtection="1">
      <alignment horizontal="left" vertical="top"/>
    </xf>
    <xf numFmtId="0" fontId="30" fillId="8" borderId="9" xfId="0" applyFont="1" applyFill="1" applyBorder="1" applyAlignment="1" applyProtection="1">
      <alignment horizontal="left" vertical="center"/>
    </xf>
    <xf numFmtId="0" fontId="30" fillId="8" borderId="9" xfId="0" applyFont="1" applyFill="1" applyBorder="1" applyAlignment="1" applyProtection="1">
      <alignment vertical="center"/>
    </xf>
    <xf numFmtId="0" fontId="29" fillId="0" borderId="0" xfId="0" applyFont="1" applyAlignment="1" applyProtection="1">
      <alignment horizontal="left" vertical="top" wrapText="1"/>
    </xf>
    <xf numFmtId="0" fontId="30" fillId="8" borderId="7" xfId="0" applyFont="1" applyFill="1" applyBorder="1" applyAlignment="1" applyProtection="1">
      <alignment horizontal="center" vertical="center" wrapText="1"/>
    </xf>
    <xf numFmtId="4" fontId="30" fillId="8" borderId="5" xfId="0" applyNumberFormat="1" applyFont="1" applyFill="1" applyBorder="1" applyAlignment="1" applyProtection="1">
      <alignment horizontal="center" vertical="center" wrapText="1"/>
    </xf>
    <xf numFmtId="0" fontId="27" fillId="0" borderId="1" xfId="0" applyFont="1" applyBorder="1" applyProtection="1">
      <protection locked="0"/>
    </xf>
    <xf numFmtId="0" fontId="30" fillId="8" borderId="6" xfId="0" applyFont="1" applyFill="1" applyBorder="1" applyAlignment="1" applyProtection="1">
      <alignment horizontal="centerContinuous" vertical="center"/>
    </xf>
    <xf numFmtId="0" fontId="29" fillId="8" borderId="9" xfId="0" applyFont="1" applyFill="1" applyBorder="1" applyAlignment="1" applyProtection="1">
      <alignment horizontal="centerContinuous" vertical="center"/>
    </xf>
    <xf numFmtId="0" fontId="29" fillId="8" borderId="4" xfId="0" applyFont="1" applyFill="1" applyBorder="1" applyAlignment="1" applyProtection="1">
      <alignment horizontal="centerContinuous" vertical="center"/>
    </xf>
    <xf numFmtId="0" fontId="29" fillId="8" borderId="6" xfId="0" applyFont="1" applyFill="1" applyBorder="1" applyAlignment="1" applyProtection="1">
      <alignment horizontal="center" vertical="center" wrapText="1"/>
    </xf>
    <xf numFmtId="0" fontId="29" fillId="8" borderId="15" xfId="0" applyFont="1" applyFill="1" applyBorder="1" applyAlignment="1" applyProtection="1">
      <alignment horizontal="center" vertical="center" wrapText="1"/>
    </xf>
    <xf numFmtId="0" fontId="10" fillId="0" borderId="5" xfId="0" applyFont="1" applyBorder="1" applyAlignment="1" applyProtection="1"/>
    <xf numFmtId="3" fontId="8" fillId="0" borderId="5" xfId="0" applyNumberFormat="1" applyFont="1" applyBorder="1" applyAlignment="1" applyProtection="1">
      <alignment horizontal="center" vertical="center"/>
    </xf>
    <xf numFmtId="4" fontId="8" fillId="0" borderId="5" xfId="0" applyNumberFormat="1" applyFont="1" applyBorder="1" applyAlignment="1" applyProtection="1">
      <alignment horizontal="center" vertical="center"/>
    </xf>
    <xf numFmtId="0" fontId="30" fillId="9" borderId="5" xfId="0" applyFont="1" applyFill="1" applyBorder="1" applyAlignment="1" applyProtection="1">
      <alignment horizontal="center" vertical="center" wrapText="1"/>
    </xf>
    <xf numFmtId="3" fontId="30" fillId="9" borderId="6" xfId="0" applyNumberFormat="1" applyFont="1" applyFill="1" applyBorder="1" applyAlignment="1" applyProtection="1">
      <alignment horizontal="center" vertical="center" wrapText="1"/>
    </xf>
    <xf numFmtId="4" fontId="8" fillId="10" borderId="5" xfId="0" applyNumberFormat="1"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3" fontId="30" fillId="0" borderId="0" xfId="0" applyNumberFormat="1" applyFont="1" applyFill="1" applyBorder="1" applyAlignment="1" applyProtection="1">
      <alignment horizontal="center" vertical="center"/>
    </xf>
    <xf numFmtId="4" fontId="30" fillId="0" borderId="0" xfId="0" applyNumberFormat="1" applyFont="1" applyFill="1" applyBorder="1" applyAlignment="1" applyProtection="1">
      <alignment horizontal="center" vertical="center"/>
    </xf>
    <xf numFmtId="0" fontId="27" fillId="0" borderId="0" xfId="0" applyFont="1" applyAlignment="1" applyProtection="1">
      <alignment horizontal="left" vertical="top" wrapText="1"/>
      <protection locked="0"/>
    </xf>
    <xf numFmtId="0" fontId="0" fillId="0" borderId="16" xfId="0" applyBorder="1"/>
    <xf numFmtId="0" fontId="0" fillId="0" borderId="0" xfId="0" applyBorder="1"/>
    <xf numFmtId="0" fontId="34" fillId="0" borderId="0" xfId="0" applyFont="1" applyFill="1" applyBorder="1" applyAlignment="1">
      <alignment horizontal="center"/>
    </xf>
    <xf numFmtId="0" fontId="34" fillId="0" borderId="0" xfId="0" applyFont="1" applyFill="1" applyBorder="1"/>
    <xf numFmtId="166" fontId="34" fillId="0" borderId="0" xfId="0" applyNumberFormat="1" applyFont="1" applyFill="1" applyBorder="1" applyAlignment="1">
      <alignment horizontal="center"/>
    </xf>
    <xf numFmtId="0" fontId="9" fillId="11" borderId="5" xfId="11" applyFont="1" applyFill="1" applyBorder="1" applyAlignment="1">
      <alignment horizontal="left" vertical="center" wrapText="1"/>
    </xf>
    <xf numFmtId="0" fontId="9" fillId="11" borderId="5" xfId="11" applyFont="1" applyFill="1" applyBorder="1" applyAlignment="1">
      <alignment horizontal="center" vertical="center"/>
    </xf>
    <xf numFmtId="0" fontId="33" fillId="11" borderId="0"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2" fillId="0" borderId="19" xfId="0" applyFont="1" applyFill="1" applyBorder="1" applyAlignment="1">
      <alignment horizontal="center" vertical="center"/>
    </xf>
    <xf numFmtId="0" fontId="16" fillId="0" borderId="0" xfId="11" applyFont="1" applyBorder="1"/>
    <xf numFmtId="0" fontId="23" fillId="0" borderId="0" xfId="11" applyFont="1" applyBorder="1"/>
    <xf numFmtId="0" fontId="17" fillId="0" borderId="0" xfId="11" applyFont="1" applyBorder="1"/>
    <xf numFmtId="0" fontId="18" fillId="0" borderId="0" xfId="11" applyFont="1" applyBorder="1"/>
    <xf numFmtId="0" fontId="19" fillId="0" borderId="0" xfId="11" applyFont="1" applyBorder="1"/>
    <xf numFmtId="0" fontId="12" fillId="0" borderId="0" xfId="11" applyFont="1" applyBorder="1" applyAlignment="1">
      <alignment horizontal="center" vertical="center"/>
    </xf>
    <xf numFmtId="0" fontId="20" fillId="0" borderId="0" xfId="11" applyFont="1" applyBorder="1" applyAlignment="1">
      <alignment horizontal="center" vertical="center"/>
    </xf>
    <xf numFmtId="0" fontId="19" fillId="0" borderId="0" xfId="11" applyFont="1" applyBorder="1" applyAlignment="1">
      <alignment wrapText="1"/>
    </xf>
    <xf numFmtId="0" fontId="12" fillId="0" borderId="0" xfId="11" applyFont="1" applyBorder="1" applyAlignment="1">
      <alignment horizontal="left" wrapText="1"/>
    </xf>
    <xf numFmtId="0" fontId="12" fillId="0" borderId="0" xfId="11" applyFont="1" applyBorder="1" applyAlignment="1">
      <alignment wrapText="1"/>
    </xf>
    <xf numFmtId="0" fontId="12" fillId="0" borderId="0" xfId="11" applyFont="1" applyBorder="1" applyAlignment="1">
      <alignment vertical="center"/>
    </xf>
    <xf numFmtId="0" fontId="20" fillId="0" borderId="0" xfId="11" applyFont="1" applyBorder="1" applyAlignment="1">
      <alignment vertical="center"/>
    </xf>
    <xf numFmtId="166" fontId="19" fillId="0" borderId="0" xfId="11" applyNumberFormat="1" applyFont="1" applyBorder="1"/>
    <xf numFmtId="166" fontId="12" fillId="0" borderId="0" xfId="11" applyNumberFormat="1" applyFont="1" applyBorder="1" applyAlignment="1">
      <alignment vertical="center"/>
    </xf>
    <xf numFmtId="0" fontId="19" fillId="0" borderId="12" xfId="11" applyFont="1" applyBorder="1" applyAlignment="1"/>
    <xf numFmtId="2" fontId="27" fillId="0" borderId="0" xfId="0" applyNumberFormat="1" applyFont="1" applyProtection="1">
      <protection locked="0"/>
    </xf>
    <xf numFmtId="3" fontId="27" fillId="0" borderId="0" xfId="0" applyNumberFormat="1" applyFont="1" applyProtection="1">
      <protection locked="0"/>
    </xf>
    <xf numFmtId="4" fontId="27" fillId="0" borderId="0" xfId="0" applyNumberFormat="1" applyFont="1" applyProtection="1">
      <protection locked="0"/>
    </xf>
    <xf numFmtId="9" fontId="27" fillId="0" borderId="0" xfId="8" applyFont="1" applyProtection="1">
      <protection locked="0"/>
    </xf>
    <xf numFmtId="166" fontId="35" fillId="0" borderId="0" xfId="0" applyNumberFormat="1" applyFont="1" applyFill="1" applyAlignment="1">
      <alignment horizontal="center"/>
    </xf>
    <xf numFmtId="0" fontId="36" fillId="11" borderId="0" xfId="0" applyFont="1" applyFill="1" applyAlignment="1">
      <alignment horizontal="center" vertical="center" wrapText="1"/>
    </xf>
    <xf numFmtId="0" fontId="29" fillId="0" borderId="0" xfId="0" applyFont="1" applyAlignment="1">
      <alignment horizontal="center" wrapText="1"/>
    </xf>
    <xf numFmtId="0" fontId="29" fillId="0" borderId="0" xfId="0" applyFont="1"/>
    <xf numFmtId="0" fontId="32" fillId="0" borderId="19" xfId="0" applyNumberFormat="1" applyFont="1" applyFill="1" applyBorder="1" applyAlignment="1">
      <alignment horizontal="center" vertical="center" wrapText="1"/>
    </xf>
    <xf numFmtId="3" fontId="10" fillId="0" borderId="0" xfId="6" applyNumberFormat="1" applyFont="1" applyFill="1" applyBorder="1" applyAlignment="1">
      <alignment horizontal="center" vertical="center"/>
    </xf>
    <xf numFmtId="0" fontId="8" fillId="0" borderId="0" xfId="11" applyFont="1" applyAlignment="1">
      <alignment horizontal="justify" vertical="center" wrapText="1"/>
    </xf>
    <xf numFmtId="0" fontId="10" fillId="0" borderId="0" xfId="11" applyFont="1" applyFill="1" applyBorder="1" applyAlignment="1">
      <alignment horizontal="center" vertical="center"/>
    </xf>
    <xf numFmtId="0" fontId="6" fillId="0" borderId="0" xfId="11" applyFont="1" applyAlignment="1">
      <alignment horizontal="center" vertical="center" wrapText="1"/>
    </xf>
    <xf numFmtId="0" fontId="8" fillId="0" borderId="3" xfId="6" applyFont="1" applyBorder="1" applyAlignment="1">
      <alignment horizontal="center" vertical="center" wrapText="1"/>
    </xf>
    <xf numFmtId="0" fontId="8" fillId="0" borderId="5" xfId="6" applyFont="1" applyBorder="1" applyAlignment="1">
      <alignment horizontal="center" vertical="center" wrapText="1"/>
    </xf>
    <xf numFmtId="165" fontId="10" fillId="0" borderId="0" xfId="6" applyNumberFormat="1" applyFont="1" applyFill="1" applyBorder="1" applyAlignment="1">
      <alignment horizontal="center" vertical="center"/>
    </xf>
    <xf numFmtId="2" fontId="31" fillId="0" borderId="20" xfId="0" applyNumberFormat="1" applyFont="1" applyFill="1" applyBorder="1" applyAlignment="1">
      <alignment horizontal="center" vertical="center"/>
    </xf>
    <xf numFmtId="0" fontId="32" fillId="0" borderId="21" xfId="0" applyFont="1" applyFill="1" applyBorder="1" applyAlignment="1">
      <alignment horizontal="center" vertical="center"/>
    </xf>
    <xf numFmtId="2" fontId="31" fillId="0" borderId="0" xfId="0" applyNumberFormat="1" applyFont="1" applyFill="1" applyBorder="1" applyAlignment="1">
      <alignment horizontal="center" vertical="center"/>
    </xf>
    <xf numFmtId="0" fontId="26" fillId="4" borderId="0" xfId="2" applyFont="1" applyBorder="1" applyAlignment="1">
      <alignment horizontal="center" vertical="center" wrapText="1"/>
    </xf>
    <xf numFmtId="0" fontId="26" fillId="4" borderId="0" xfId="2" applyFont="1" applyBorder="1" applyAlignment="1">
      <alignment horizontal="center" vertical="center"/>
    </xf>
    <xf numFmtId="0" fontId="24" fillId="5" borderId="13" xfId="3" applyFont="1" applyBorder="1" applyAlignment="1">
      <alignment horizontal="center" vertical="center" wrapText="1"/>
    </xf>
    <xf numFmtId="0" fontId="24" fillId="5" borderId="14" xfId="3" applyFont="1" applyBorder="1" applyAlignment="1">
      <alignment horizontal="center" vertical="center" wrapText="1"/>
    </xf>
    <xf numFmtId="0" fontId="19" fillId="6" borderId="11" xfId="2" applyFont="1" applyFill="1" applyBorder="1" applyAlignment="1">
      <alignment horizontal="center" vertical="center"/>
    </xf>
    <xf numFmtId="0" fontId="19" fillId="6" borderId="11" xfId="2" applyFont="1" applyFill="1" applyBorder="1" applyAlignment="1">
      <alignment vertical="center"/>
    </xf>
    <xf numFmtId="0" fontId="12" fillId="6" borderId="11" xfId="2" applyFont="1" applyFill="1" applyBorder="1" applyAlignment="1">
      <alignment horizontal="left" vertical="center" wrapText="1"/>
    </xf>
    <xf numFmtId="0" fontId="12" fillId="6" borderId="11" xfId="2" applyFont="1" applyFill="1" applyBorder="1" applyAlignment="1">
      <alignment wrapText="1"/>
    </xf>
    <xf numFmtId="3" fontId="12" fillId="6" borderId="11" xfId="2" applyNumberFormat="1" applyFont="1" applyFill="1" applyBorder="1" applyAlignment="1">
      <alignment horizontal="center" vertical="center"/>
    </xf>
    <xf numFmtId="3" fontId="12" fillId="6" borderId="11" xfId="2" applyNumberFormat="1" applyFont="1" applyFill="1" applyBorder="1" applyAlignment="1">
      <alignment vertical="center"/>
    </xf>
    <xf numFmtId="165" fontId="20" fillId="6" borderId="11" xfId="2" applyNumberFormat="1" applyFont="1" applyFill="1" applyBorder="1" applyAlignment="1">
      <alignment horizontal="center" vertical="center"/>
    </xf>
    <xf numFmtId="0" fontId="20" fillId="6" borderId="11" xfId="2" applyFont="1" applyFill="1" applyBorder="1" applyAlignment="1">
      <alignment vertical="center"/>
    </xf>
    <xf numFmtId="0" fontId="19" fillId="3" borderId="11" xfId="1" applyFont="1" applyBorder="1" applyAlignment="1">
      <alignment horizontal="center" vertical="center"/>
    </xf>
    <xf numFmtId="0" fontId="12" fillId="3" borderId="11" xfId="1" applyFont="1" applyBorder="1" applyAlignment="1">
      <alignment horizontal="left" vertical="center" wrapText="1"/>
    </xf>
    <xf numFmtId="166" fontId="12" fillId="3" borderId="11" xfId="1" applyNumberFormat="1" applyFont="1" applyBorder="1" applyAlignment="1">
      <alignment horizontal="center" vertical="center"/>
    </xf>
    <xf numFmtId="3" fontId="20" fillId="3" borderId="11" xfId="1" applyNumberFormat="1" applyFont="1" applyBorder="1" applyAlignment="1">
      <alignment horizontal="center" vertical="center"/>
    </xf>
    <xf numFmtId="166" fontId="12" fillId="6" borderId="11" xfId="2" applyNumberFormat="1" applyFont="1" applyFill="1" applyBorder="1" applyAlignment="1">
      <alignment horizontal="center" vertical="center"/>
    </xf>
    <xf numFmtId="166" fontId="12" fillId="6" borderId="11" xfId="2" applyNumberFormat="1" applyFont="1" applyFill="1" applyBorder="1" applyAlignment="1">
      <alignment vertical="center"/>
    </xf>
    <xf numFmtId="4" fontId="12" fillId="3" borderId="11" xfId="1" applyNumberFormat="1" applyFont="1" applyBorder="1" applyAlignment="1">
      <alignment horizontal="center" vertical="center"/>
    </xf>
    <xf numFmtId="0" fontId="38" fillId="5" borderId="0" xfId="3" applyFont="1" applyBorder="1" applyAlignment="1">
      <alignment horizontal="center" vertical="center"/>
    </xf>
    <xf numFmtId="0" fontId="6" fillId="0" borderId="0" xfId="11" applyFont="1" applyAlignment="1">
      <alignment horizontal="center" vertical="center" wrapText="1"/>
    </xf>
    <xf numFmtId="0" fontId="9" fillId="0" borderId="6" xfId="11" applyFont="1" applyFill="1" applyBorder="1" applyAlignment="1">
      <alignment horizontal="center" vertical="center" wrapText="1"/>
    </xf>
    <xf numFmtId="0" fontId="9" fillId="0" borderId="9" xfId="11" applyFont="1" applyFill="1" applyBorder="1" applyAlignment="1">
      <alignment horizontal="center" vertical="center" wrapText="1"/>
    </xf>
    <xf numFmtId="0" fontId="9" fillId="0" borderId="4" xfId="11" applyFont="1" applyFill="1" applyBorder="1" applyAlignment="1">
      <alignment horizontal="center" vertical="center" wrapText="1"/>
    </xf>
    <xf numFmtId="1" fontId="9" fillId="2" borderId="7" xfId="6" applyNumberFormat="1" applyFont="1" applyFill="1" applyBorder="1" applyAlignment="1">
      <alignment horizontal="center" vertical="center"/>
    </xf>
    <xf numFmtId="1" fontId="9" fillId="2" borderId="8" xfId="6" applyNumberFormat="1" applyFont="1" applyFill="1" applyBorder="1" applyAlignment="1">
      <alignment horizontal="center" vertical="center"/>
    </xf>
    <xf numFmtId="0" fontId="9" fillId="11" borderId="6" xfId="11" applyFont="1" applyFill="1" applyBorder="1" applyAlignment="1">
      <alignment horizontal="center" vertical="center" wrapText="1"/>
    </xf>
    <xf numFmtId="0" fontId="9" fillId="11" borderId="4" xfId="11" applyFont="1" applyFill="1" applyBorder="1" applyAlignment="1">
      <alignment horizontal="center" vertical="center" wrapText="1"/>
    </xf>
    <xf numFmtId="0" fontId="8" fillId="0" borderId="0" xfId="11" applyFont="1" applyAlignment="1">
      <alignment horizontal="justify" vertical="center" wrapText="1"/>
    </xf>
    <xf numFmtId="0" fontId="10" fillId="0" borderId="0" xfId="11" applyFont="1" applyFill="1" applyBorder="1" applyAlignment="1">
      <alignment horizontal="center" vertical="center"/>
    </xf>
    <xf numFmtId="0" fontId="22" fillId="5" borderId="0" xfId="3" applyBorder="1" applyAlignment="1">
      <alignment horizontal="center" vertical="center"/>
    </xf>
    <xf numFmtId="0" fontId="37" fillId="0" borderId="0" xfId="0" applyFont="1" applyAlignment="1">
      <alignment horizontal="left" vertical="top" wrapText="1"/>
    </xf>
    <xf numFmtId="0" fontId="30" fillId="8" borderId="7" xfId="0" applyFont="1" applyFill="1" applyBorder="1" applyAlignment="1" applyProtection="1">
      <alignment horizontal="center" vertical="center" wrapText="1"/>
    </xf>
    <xf numFmtId="0" fontId="30" fillId="8" borderId="8" xfId="0" applyFont="1" applyFill="1" applyBorder="1" applyAlignment="1" applyProtection="1">
      <alignment horizontal="center" vertical="center" wrapText="1"/>
    </xf>
    <xf numFmtId="0" fontId="21" fillId="7" borderId="0" xfId="13" applyAlignment="1" applyProtection="1">
      <alignment horizontal="left" vertical="top" wrapText="1"/>
    </xf>
    <xf numFmtId="0" fontId="3" fillId="0" borderId="0" xfId="6" applyFont="1" applyAlignment="1">
      <alignment horizontal="right"/>
    </xf>
    <xf numFmtId="0" fontId="22" fillId="5" borderId="10" xfId="3" applyBorder="1" applyAlignment="1">
      <alignment horizontal="center" vertical="center"/>
    </xf>
    <xf numFmtId="0" fontId="6" fillId="0" borderId="0" xfId="6" applyFont="1" applyAlignment="1">
      <alignment horizontal="center" vertical="center" wrapText="1"/>
    </xf>
    <xf numFmtId="0" fontId="9" fillId="0" borderId="6" xfId="6" applyFont="1" applyFill="1" applyBorder="1" applyAlignment="1">
      <alignment horizontal="center" vertical="center" wrapText="1"/>
    </xf>
    <xf numFmtId="0" fontId="9" fillId="0" borderId="9" xfId="6" applyFont="1" applyFill="1" applyBorder="1" applyAlignment="1">
      <alignment horizontal="center" vertical="center" wrapText="1"/>
    </xf>
    <xf numFmtId="0" fontId="9" fillId="2" borderId="6" xfId="6" applyFont="1" applyFill="1" applyBorder="1" applyAlignment="1">
      <alignment horizontal="center" vertical="center" wrapText="1"/>
    </xf>
    <xf numFmtId="0" fontId="9" fillId="2" borderId="4" xfId="6" applyFont="1" applyFill="1" applyBorder="1" applyAlignment="1">
      <alignment horizontal="center" vertical="center" wrapText="1"/>
    </xf>
    <xf numFmtId="0" fontId="8" fillId="0" borderId="7" xfId="6" applyFont="1" applyBorder="1" applyAlignment="1">
      <alignment horizontal="center" vertical="center" wrapText="1"/>
    </xf>
    <xf numFmtId="0" fontId="8" fillId="0" borderId="3" xfId="6" applyFont="1" applyBorder="1" applyAlignment="1">
      <alignment horizontal="center" vertical="center" wrapText="1"/>
    </xf>
    <xf numFmtId="0" fontId="8" fillId="0" borderId="8" xfId="6" applyFont="1" applyBorder="1" applyAlignment="1">
      <alignment horizontal="center" vertical="center" wrapText="1"/>
    </xf>
    <xf numFmtId="0" fontId="8" fillId="0" borderId="0" xfId="6" applyFont="1" applyAlignment="1">
      <alignment horizontal="justify" vertical="center" wrapText="1"/>
    </xf>
    <xf numFmtId="165" fontId="9" fillId="2" borderId="9" xfId="9" applyNumberFormat="1" applyFont="1" applyFill="1" applyBorder="1" applyAlignment="1">
      <alignment horizontal="center" vertical="center"/>
    </xf>
    <xf numFmtId="165" fontId="9" fillId="2" borderId="4" xfId="9" applyNumberFormat="1" applyFont="1" applyFill="1" applyBorder="1" applyAlignment="1">
      <alignment horizontal="center" vertical="center"/>
    </xf>
    <xf numFmtId="0" fontId="10" fillId="0" borderId="0" xfId="6" applyFont="1" applyFill="1" applyBorder="1" applyAlignment="1">
      <alignment horizontal="center" vertical="center"/>
    </xf>
    <xf numFmtId="0" fontId="8" fillId="0" borderId="5" xfId="6" applyFont="1" applyBorder="1" applyAlignment="1">
      <alignment horizontal="center" vertical="center" wrapText="1"/>
    </xf>
    <xf numFmtId="0" fontId="9" fillId="2" borderId="7" xfId="6" applyFont="1" applyFill="1" applyBorder="1" applyAlignment="1">
      <alignment horizontal="center" vertical="center"/>
    </xf>
    <xf numFmtId="0" fontId="9" fillId="2" borderId="8" xfId="6" applyFont="1" applyFill="1" applyBorder="1" applyAlignment="1">
      <alignment horizontal="center" vertical="center"/>
    </xf>
  </cellXfs>
  <cellStyles count="15">
    <cellStyle name="20% - Énfasis1" xfId="1" builtinId="30"/>
    <cellStyle name="40% - Énfasis1" xfId="13" builtinId="31"/>
    <cellStyle name="Énfasis1" xfId="2" builtinId="29"/>
    <cellStyle name="Énfasis3" xfId="3" builtinId="37"/>
    <cellStyle name="Millares 2" xfId="4"/>
    <cellStyle name="Millares_INDICADORES_2006_fin" xfId="5"/>
    <cellStyle name="Normal" xfId="0" builtinId="0"/>
    <cellStyle name="Normal 2" xfId="6"/>
    <cellStyle name="Normal 3" xfId="7"/>
    <cellStyle name="Normal 3 2" xfId="11"/>
    <cellStyle name="Porcentaje" xfId="8" builtinId="5"/>
    <cellStyle name="Porcentual 2" xfId="9"/>
    <cellStyle name="Porcentual 3" xfId="10"/>
    <cellStyle name="Porcentual 3 2" xfId="12"/>
    <cellStyle name="Porcentual 4" xfId="14"/>
  </cellStyles>
  <dxfs count="2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strike val="0"/>
        <condense val="0"/>
        <extend val="0"/>
        <outline val="0"/>
        <shadow val="0"/>
        <u val="none"/>
        <vertAlign val="baseline"/>
        <sz val="8"/>
        <color indexed="8"/>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left/>
        <right/>
        <top/>
        <bottom style="thin">
          <color indexed="9"/>
        </bottom>
        <vertical/>
        <horizontal/>
      </border>
    </dxf>
    <dxf>
      <border outline="0">
        <bottom style="thin">
          <color indexed="9"/>
        </bottom>
      </border>
    </dxf>
    <dxf>
      <border outline="0">
        <bottom style="thick">
          <color indexed="9"/>
        </bottom>
      </border>
    </dxf>
    <dxf>
      <font>
        <b/>
        <i val="0"/>
        <strike val="0"/>
        <condense val="0"/>
        <extend val="0"/>
        <outline val="0"/>
        <shadow val="0"/>
        <u val="none"/>
        <vertAlign val="baseline"/>
        <sz val="8"/>
        <color indexed="8"/>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9"/>
        </left>
        <right style="thin">
          <color indexed="9"/>
        </right>
        <top/>
        <bottom/>
      </border>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6" formatCode="#,##0.0"/>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numFmt numFmtId="166"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7"/>
        <color indexed="8"/>
        <name val="Arial"/>
        <scheme val="none"/>
      </font>
      <fill>
        <patternFill patternType="none">
          <fgColor indexed="64"/>
          <bgColor indexed="65"/>
        </patternFill>
      </fill>
      <alignment horizontal="center" vertical="bottom" textRotation="0" wrapText="0" relativeIndent="0" justifyLastLine="0" shrinkToFit="0" readingOrder="0"/>
    </dxf>
    <dxf>
      <font>
        <b/>
        <i val="0"/>
        <strike val="0"/>
        <condense val="0"/>
        <extend val="0"/>
        <outline val="0"/>
        <shadow val="0"/>
        <u val="none"/>
        <vertAlign val="baseline"/>
        <sz val="7"/>
        <color indexed="8"/>
        <name val="Arial"/>
        <scheme val="none"/>
      </font>
      <fill>
        <patternFill patternType="solid">
          <fgColor indexed="64"/>
          <bgColor theme="8" tint="0.39997558519241921"/>
        </patternFill>
      </fill>
      <alignment horizontal="center" vertical="center" textRotation="0" wrapText="1" relativeIndent="0" justifyLastLine="0" shrinkToFit="0" readingOrder="0"/>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39997111366771"/>
          <c:y val="0.14511358493981355"/>
          <c:w val="0.80512533763099481"/>
          <c:h val="0.62051562602640742"/>
        </c:manualLayout>
      </c:layout>
      <c:barChart>
        <c:barDir val="col"/>
        <c:grouping val="clustered"/>
        <c:varyColors val="1"/>
        <c:ser>
          <c:idx val="0"/>
          <c:order val="0"/>
          <c:tx>
            <c:strRef>
              <c:f>'CAP-I'!$A$12</c:f>
              <c:strCache>
                <c:ptCount val="1"/>
                <c:pt idx="0">
                  <c:v>Personas Capacitadas</c:v>
                </c:pt>
              </c:strCache>
            </c:strRef>
          </c:tx>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cat>
            <c:strRef>
              <c:f>'CAP-I'!$B$10:$F$11</c:f>
              <c:strCache>
                <c:ptCount val="5"/>
                <c:pt idx="0">
                  <c:v>2007</c:v>
                </c:pt>
                <c:pt idx="1">
                  <c:v>2008</c:v>
                </c:pt>
                <c:pt idx="2">
                  <c:v>2009</c:v>
                </c:pt>
                <c:pt idx="3">
                  <c:v>2010</c:v>
                </c:pt>
                <c:pt idx="4">
                  <c:v>2011</c:v>
                </c:pt>
              </c:strCache>
            </c:strRef>
          </c:cat>
          <c:val>
            <c:numRef>
              <c:f>'CAP-I'!$B$12:$F$12</c:f>
              <c:numCache>
                <c:formatCode>#,##0</c:formatCode>
                <c:ptCount val="5"/>
                <c:pt idx="0">
                  <c:v>64679</c:v>
                </c:pt>
                <c:pt idx="1">
                  <c:v>73862</c:v>
                </c:pt>
                <c:pt idx="2">
                  <c:v>67438</c:v>
                </c:pt>
                <c:pt idx="3">
                  <c:v>74265</c:v>
                </c:pt>
                <c:pt idx="4">
                  <c:v>68098</c:v>
                </c:pt>
              </c:numCache>
            </c:numRef>
          </c:val>
        </c:ser>
        <c:dLbls>
          <c:showLegendKey val="0"/>
          <c:showVal val="0"/>
          <c:showCatName val="0"/>
          <c:showSerName val="0"/>
          <c:showPercent val="0"/>
          <c:showBubbleSize val="0"/>
        </c:dLbls>
        <c:gapWidth val="92"/>
        <c:overlap val="-32"/>
        <c:axId val="167676928"/>
        <c:axId val="87825152"/>
      </c:barChart>
      <c:catAx>
        <c:axId val="167676928"/>
        <c:scaling>
          <c:orientation val="minMax"/>
        </c:scaling>
        <c:delete val="0"/>
        <c:axPos val="b"/>
        <c:numFmt formatCode="0" sourceLinked="1"/>
        <c:majorTickMark val="none"/>
        <c:minorTickMark val="none"/>
        <c:tickLblPos val="nextTo"/>
        <c:txPr>
          <a:bodyPr rot="0" vert="horz"/>
          <a:lstStyle/>
          <a:p>
            <a:pPr>
              <a:defRPr sz="900" b="1"/>
            </a:pPr>
            <a:endParaRPr lang="es-MX"/>
          </a:p>
        </c:txPr>
        <c:crossAx val="87825152"/>
        <c:crosses val="autoZero"/>
        <c:auto val="1"/>
        <c:lblAlgn val="ctr"/>
        <c:lblOffset val="100"/>
        <c:tickLblSkip val="1"/>
        <c:tickMarkSkip val="1"/>
        <c:noMultiLvlLbl val="0"/>
      </c:catAx>
      <c:valAx>
        <c:axId val="87825152"/>
        <c:scaling>
          <c:orientation val="minMax"/>
        </c:scaling>
        <c:delete val="0"/>
        <c:axPos val="l"/>
        <c:numFmt formatCode="#,##0" sourceLinked="1"/>
        <c:majorTickMark val="none"/>
        <c:minorTickMark val="none"/>
        <c:tickLblPos val="nextTo"/>
        <c:txPr>
          <a:bodyPr rot="0" vert="horz"/>
          <a:lstStyle/>
          <a:p>
            <a:pPr>
              <a:defRPr sz="900" b="1"/>
            </a:pPr>
            <a:endParaRPr lang="es-MX"/>
          </a:p>
        </c:txPr>
        <c:crossAx val="16767692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8696883852691415"/>
          <c:y val="0.28523536669490401"/>
          <c:w val="0.68838526912181308"/>
          <c:h val="0.58389357417545051"/>
        </c:manualLayout>
      </c:layout>
      <c:barChart>
        <c:barDir val="col"/>
        <c:grouping val="clustered"/>
        <c:varyColors val="0"/>
        <c:ser>
          <c:idx val="0"/>
          <c:order val="0"/>
          <c:tx>
            <c:strRef>
              <c:f>CAIP!$A$14</c:f>
              <c:strCache>
                <c:ptCount val="1"/>
                <c:pt idx="0">
                  <c:v>Ingresos propios programados</c:v>
                </c:pt>
              </c:strCache>
            </c:strRef>
          </c:tx>
          <c:invertIfNegative val="0"/>
          <c:cat>
            <c:strRef>
              <c:f>CAIP!$B$11:$F$12</c:f>
              <c:strCache>
                <c:ptCount val="5"/>
                <c:pt idx="0">
                  <c:v>2007</c:v>
                </c:pt>
                <c:pt idx="1">
                  <c:v>2008</c:v>
                </c:pt>
                <c:pt idx="2">
                  <c:v>2009</c:v>
                </c:pt>
                <c:pt idx="3">
                  <c:v>2010</c:v>
                </c:pt>
                <c:pt idx="4">
                  <c:v>2011</c:v>
                </c:pt>
              </c:strCache>
            </c:strRef>
          </c:cat>
          <c:val>
            <c:numRef>
              <c:f>CAIP!$B$14:$F$14</c:f>
              <c:numCache>
                <c:formatCode>#,##0</c:formatCode>
                <c:ptCount val="5"/>
                <c:pt idx="0">
                  <c:v>45620</c:v>
                </c:pt>
                <c:pt idx="1">
                  <c:v>41871</c:v>
                </c:pt>
                <c:pt idx="2">
                  <c:v>52600</c:v>
                </c:pt>
                <c:pt idx="3">
                  <c:v>84600</c:v>
                </c:pt>
                <c:pt idx="4">
                  <c:v>67737</c:v>
                </c:pt>
              </c:numCache>
            </c:numRef>
          </c:val>
        </c:ser>
        <c:ser>
          <c:idx val="1"/>
          <c:order val="1"/>
          <c:tx>
            <c:strRef>
              <c:f>CAIP!$A$13</c:f>
              <c:strCache>
                <c:ptCount val="1"/>
                <c:pt idx="0">
                  <c:v>Ingresos propios captados </c:v>
                </c:pt>
              </c:strCache>
            </c:strRef>
          </c:tx>
          <c:invertIfNegative val="0"/>
          <c:cat>
            <c:strRef>
              <c:f>CAIP!$B$11:$F$12</c:f>
              <c:strCache>
                <c:ptCount val="5"/>
                <c:pt idx="0">
                  <c:v>2007</c:v>
                </c:pt>
                <c:pt idx="1">
                  <c:v>2008</c:v>
                </c:pt>
                <c:pt idx="2">
                  <c:v>2009</c:v>
                </c:pt>
                <c:pt idx="3">
                  <c:v>2010</c:v>
                </c:pt>
                <c:pt idx="4">
                  <c:v>2011</c:v>
                </c:pt>
              </c:strCache>
            </c:strRef>
          </c:cat>
          <c:val>
            <c:numRef>
              <c:f>CAIP!$B$13:$F$13</c:f>
              <c:numCache>
                <c:formatCode>#,##0</c:formatCode>
                <c:ptCount val="5"/>
                <c:pt idx="0">
                  <c:v>39641</c:v>
                </c:pt>
                <c:pt idx="1">
                  <c:v>49237</c:v>
                </c:pt>
                <c:pt idx="2">
                  <c:v>49651</c:v>
                </c:pt>
                <c:pt idx="3">
                  <c:v>87525</c:v>
                </c:pt>
                <c:pt idx="4">
                  <c:v>43352</c:v>
                </c:pt>
              </c:numCache>
            </c:numRef>
          </c:val>
        </c:ser>
        <c:dLbls>
          <c:showLegendKey val="0"/>
          <c:showVal val="0"/>
          <c:showCatName val="0"/>
          <c:showSerName val="0"/>
          <c:showPercent val="0"/>
          <c:showBubbleSize val="0"/>
        </c:dLbls>
        <c:gapWidth val="150"/>
        <c:overlap val="-10"/>
        <c:axId val="266329600"/>
        <c:axId val="215453056"/>
      </c:barChart>
      <c:lineChart>
        <c:grouping val="stacked"/>
        <c:varyColors val="0"/>
        <c:ser>
          <c:idx val="2"/>
          <c:order val="2"/>
          <c:tx>
            <c:strRef>
              <c:f>CAIP!$A$15</c:f>
              <c:strCache>
                <c:ptCount val="1"/>
                <c:pt idx="0">
                  <c:v>Captación de Ingresos propios</c:v>
                </c:pt>
              </c:strCache>
            </c:strRef>
          </c:tx>
          <c:spPr>
            <a:ln w="25400"/>
          </c:spPr>
          <c:cat>
            <c:numRef>
              <c:f>CAIP!$B$12:$F$12</c:f>
              <c:numCache>
                <c:formatCode>General</c:formatCode>
                <c:ptCount val="5"/>
              </c:numCache>
            </c:numRef>
          </c:cat>
          <c:val>
            <c:numRef>
              <c:f>CAIP!$B$15:$F$15</c:f>
              <c:numCache>
                <c:formatCode>0.0</c:formatCode>
                <c:ptCount val="5"/>
                <c:pt idx="0">
                  <c:v>86.893906181499347</c:v>
                </c:pt>
                <c:pt idx="1">
                  <c:v>117.59212820329105</c:v>
                </c:pt>
                <c:pt idx="2">
                  <c:v>94.393536121673009</c:v>
                </c:pt>
                <c:pt idx="3">
                  <c:v>103.45744680851064</c:v>
                </c:pt>
                <c:pt idx="4">
                  <c:v>64.000472415371206</c:v>
                </c:pt>
              </c:numCache>
            </c:numRef>
          </c:val>
          <c:smooth val="0"/>
        </c:ser>
        <c:dLbls>
          <c:showLegendKey val="0"/>
          <c:showVal val="0"/>
          <c:showCatName val="0"/>
          <c:showSerName val="0"/>
          <c:showPercent val="0"/>
          <c:showBubbleSize val="0"/>
        </c:dLbls>
        <c:marker val="1"/>
        <c:smooth val="0"/>
        <c:axId val="266655232"/>
        <c:axId val="215451904"/>
      </c:lineChart>
      <c:catAx>
        <c:axId val="266329600"/>
        <c:scaling>
          <c:orientation val="minMax"/>
        </c:scaling>
        <c:delete val="0"/>
        <c:axPos val="b"/>
        <c:numFmt formatCode="General"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15453056"/>
        <c:crosses val="autoZero"/>
        <c:auto val="1"/>
        <c:lblAlgn val="ctr"/>
        <c:lblOffset val="100"/>
        <c:tickLblSkip val="1"/>
        <c:tickMarkSkip val="1"/>
        <c:noMultiLvlLbl val="0"/>
      </c:catAx>
      <c:valAx>
        <c:axId val="215453056"/>
        <c:scaling>
          <c:orientation val="minMax"/>
        </c:scaling>
        <c:delete val="0"/>
        <c:axPos val="l"/>
        <c:numFmt formatCode="#,##0"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66329600"/>
        <c:crosses val="autoZero"/>
        <c:crossBetween val="between"/>
      </c:valAx>
      <c:catAx>
        <c:axId val="266655232"/>
        <c:scaling>
          <c:orientation val="minMax"/>
        </c:scaling>
        <c:delete val="1"/>
        <c:axPos val="b"/>
        <c:numFmt formatCode="General" sourceLinked="1"/>
        <c:majorTickMark val="out"/>
        <c:minorTickMark val="none"/>
        <c:tickLblPos val="none"/>
        <c:crossAx val="215451904"/>
        <c:crosses val="autoZero"/>
        <c:auto val="1"/>
        <c:lblAlgn val="ctr"/>
        <c:lblOffset val="100"/>
        <c:noMultiLvlLbl val="0"/>
      </c:catAx>
      <c:valAx>
        <c:axId val="215451904"/>
        <c:scaling>
          <c:orientation val="minMax"/>
        </c:scaling>
        <c:delete val="0"/>
        <c:axPos val="r"/>
        <c:numFmt formatCode="0" sourceLinked="0"/>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66655232"/>
        <c:crosses val="max"/>
        <c:crossBetween val="between"/>
      </c:valAx>
    </c:plotArea>
    <c:legend>
      <c:legendPos val="r"/>
      <c:layout>
        <c:manualLayout>
          <c:xMode val="edge"/>
          <c:yMode val="edge"/>
          <c:x val="1.4164305949008507E-2"/>
          <c:y val="5.3691275167785227E-2"/>
          <c:w val="0.68838526912181297"/>
          <c:h val="0.18791981539220406"/>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355" r="0.75000000000000355" t="1" header="0" footer="0"/>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80453257790487"/>
          <c:y val="0.28187965649849339"/>
          <c:w val="0.71954674220963177"/>
          <c:h val="0.58724928437186119"/>
        </c:manualLayout>
      </c:layout>
      <c:barChart>
        <c:barDir val="col"/>
        <c:grouping val="clustered"/>
        <c:varyColors val="0"/>
        <c:ser>
          <c:idx val="0"/>
          <c:order val="0"/>
          <c:tx>
            <c:strRef>
              <c:f>CNPR!$A$14</c:f>
              <c:strCache>
                <c:ptCount val="1"/>
                <c:pt idx="0">
                  <c:v>Presupuesto autorizado de partidas sujetas a restricción</c:v>
                </c:pt>
              </c:strCache>
            </c:strRef>
          </c:tx>
          <c:invertIfNegative val="0"/>
          <c:cat>
            <c:strRef>
              <c:f>CNPR!$B$11:$F$12</c:f>
              <c:strCache>
                <c:ptCount val="5"/>
                <c:pt idx="0">
                  <c:v>2007</c:v>
                </c:pt>
                <c:pt idx="1">
                  <c:v>2008</c:v>
                </c:pt>
                <c:pt idx="2">
                  <c:v>2009</c:v>
                </c:pt>
                <c:pt idx="3">
                  <c:v>2010</c:v>
                </c:pt>
                <c:pt idx="4">
                  <c:v>2011</c:v>
                </c:pt>
              </c:strCache>
            </c:strRef>
          </c:cat>
          <c:val>
            <c:numRef>
              <c:f>CNPR!$B$14:$F$14</c:f>
              <c:numCache>
                <c:formatCode>#,##0</c:formatCode>
                <c:ptCount val="5"/>
                <c:pt idx="0">
                  <c:v>958656</c:v>
                </c:pt>
                <c:pt idx="1">
                  <c:v>491777</c:v>
                </c:pt>
                <c:pt idx="2">
                  <c:v>575170</c:v>
                </c:pt>
                <c:pt idx="3">
                  <c:v>599924</c:v>
                </c:pt>
                <c:pt idx="4">
                  <c:v>614651</c:v>
                </c:pt>
              </c:numCache>
            </c:numRef>
          </c:val>
        </c:ser>
        <c:ser>
          <c:idx val="1"/>
          <c:order val="1"/>
          <c:tx>
            <c:strRef>
              <c:f>CNPR!$A$13</c:f>
              <c:strCache>
                <c:ptCount val="1"/>
                <c:pt idx="0">
                  <c:v>Presupuesto ejercido de partidas sujetas a restricción </c:v>
                </c:pt>
              </c:strCache>
            </c:strRef>
          </c:tx>
          <c:invertIfNegative val="0"/>
          <c:cat>
            <c:strRef>
              <c:f>CNPR!$B$11:$F$12</c:f>
              <c:strCache>
                <c:ptCount val="5"/>
                <c:pt idx="0">
                  <c:v>2007</c:v>
                </c:pt>
                <c:pt idx="1">
                  <c:v>2008</c:v>
                </c:pt>
                <c:pt idx="2">
                  <c:v>2009</c:v>
                </c:pt>
                <c:pt idx="3">
                  <c:v>2010</c:v>
                </c:pt>
                <c:pt idx="4">
                  <c:v>2011</c:v>
                </c:pt>
              </c:strCache>
            </c:strRef>
          </c:cat>
          <c:val>
            <c:numRef>
              <c:f>CNPR!$B$13:$F$13</c:f>
              <c:numCache>
                <c:formatCode>#,##0</c:formatCode>
                <c:ptCount val="5"/>
                <c:pt idx="0">
                  <c:v>394382</c:v>
                </c:pt>
                <c:pt idx="1">
                  <c:v>490288</c:v>
                </c:pt>
                <c:pt idx="2">
                  <c:v>531486</c:v>
                </c:pt>
                <c:pt idx="3">
                  <c:v>518241</c:v>
                </c:pt>
                <c:pt idx="4">
                  <c:v>560225</c:v>
                </c:pt>
              </c:numCache>
            </c:numRef>
          </c:val>
        </c:ser>
        <c:dLbls>
          <c:showLegendKey val="0"/>
          <c:showVal val="0"/>
          <c:showCatName val="0"/>
          <c:showSerName val="0"/>
          <c:showPercent val="0"/>
          <c:showBubbleSize val="0"/>
        </c:dLbls>
        <c:gapWidth val="150"/>
        <c:overlap val="-10"/>
        <c:axId val="277222400"/>
        <c:axId val="239475456"/>
      </c:barChart>
      <c:lineChart>
        <c:grouping val="stacked"/>
        <c:varyColors val="0"/>
        <c:ser>
          <c:idx val="2"/>
          <c:order val="2"/>
          <c:tx>
            <c:strRef>
              <c:f>CNPR!$A$15</c:f>
              <c:strCache>
                <c:ptCount val="1"/>
                <c:pt idx="0">
                  <c:v>Índice de evolución del presupuesto  ejercido de partidas sujetas a restricción (%)</c:v>
                </c:pt>
              </c:strCache>
            </c:strRef>
          </c:tx>
          <c:spPr>
            <a:ln w="25400"/>
          </c:spPr>
          <c:cat>
            <c:numRef>
              <c:f>CNPR!$B$12:$F$12</c:f>
              <c:numCache>
                <c:formatCode>General</c:formatCode>
                <c:ptCount val="5"/>
              </c:numCache>
            </c:numRef>
          </c:cat>
          <c:val>
            <c:numRef>
              <c:f>CNPR!$B$15:$F$15</c:f>
              <c:numCache>
                <c:formatCode>0.0</c:formatCode>
                <c:ptCount val="5"/>
                <c:pt idx="0">
                  <c:v>41.139053007543893</c:v>
                </c:pt>
                <c:pt idx="1">
                  <c:v>99.697220488148091</c:v>
                </c:pt>
                <c:pt idx="2">
                  <c:v>92.405028078655008</c:v>
                </c:pt>
                <c:pt idx="3">
                  <c:v>86.384442029323722</c:v>
                </c:pt>
                <c:pt idx="4">
                  <c:v>91.145218994193456</c:v>
                </c:pt>
              </c:numCache>
            </c:numRef>
          </c:val>
          <c:smooth val="0"/>
        </c:ser>
        <c:dLbls>
          <c:showLegendKey val="0"/>
          <c:showVal val="0"/>
          <c:showCatName val="0"/>
          <c:showSerName val="0"/>
          <c:showPercent val="0"/>
          <c:showBubbleSize val="0"/>
        </c:dLbls>
        <c:marker val="1"/>
        <c:smooth val="0"/>
        <c:axId val="277223936"/>
        <c:axId val="215454208"/>
      </c:lineChart>
      <c:catAx>
        <c:axId val="277222400"/>
        <c:scaling>
          <c:orientation val="minMax"/>
        </c:scaling>
        <c:delete val="0"/>
        <c:axPos val="b"/>
        <c:numFmt formatCode="General"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39475456"/>
        <c:crosses val="autoZero"/>
        <c:auto val="1"/>
        <c:lblAlgn val="ctr"/>
        <c:lblOffset val="100"/>
        <c:tickLblSkip val="1"/>
        <c:tickMarkSkip val="1"/>
        <c:noMultiLvlLbl val="0"/>
      </c:catAx>
      <c:valAx>
        <c:axId val="239475456"/>
        <c:scaling>
          <c:orientation val="minMax"/>
        </c:scaling>
        <c:delete val="0"/>
        <c:axPos val="l"/>
        <c:numFmt formatCode="#,##0"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77222400"/>
        <c:crosses val="autoZero"/>
        <c:crossBetween val="between"/>
      </c:valAx>
      <c:catAx>
        <c:axId val="277223936"/>
        <c:scaling>
          <c:orientation val="minMax"/>
        </c:scaling>
        <c:delete val="1"/>
        <c:axPos val="b"/>
        <c:numFmt formatCode="General" sourceLinked="1"/>
        <c:majorTickMark val="out"/>
        <c:minorTickMark val="none"/>
        <c:tickLblPos val="none"/>
        <c:crossAx val="215454208"/>
        <c:crosses val="autoZero"/>
        <c:auto val="1"/>
        <c:lblAlgn val="ctr"/>
        <c:lblOffset val="100"/>
        <c:noMultiLvlLbl val="0"/>
      </c:catAx>
      <c:valAx>
        <c:axId val="215454208"/>
        <c:scaling>
          <c:orientation val="minMax"/>
        </c:scaling>
        <c:delete val="0"/>
        <c:axPos val="r"/>
        <c:numFmt formatCode="0" sourceLinked="0"/>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77223936"/>
        <c:crosses val="max"/>
        <c:crossBetween val="between"/>
      </c:valAx>
    </c:plotArea>
    <c:legend>
      <c:legendPos val="r"/>
      <c:layout>
        <c:manualLayout>
          <c:xMode val="edge"/>
          <c:yMode val="edge"/>
          <c:x val="1.4164123793468939E-2"/>
          <c:y val="2.3489894502486799E-2"/>
          <c:w val="0.94900852840549521"/>
          <c:h val="0.23154406282872259"/>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355" r="0.75000000000000355" t="1"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9628647214854111"/>
          <c:y val="7.6923076923076927E-2"/>
          <c:w val="0.7400530503978836"/>
          <c:h val="0.53296703296703296"/>
        </c:manualLayout>
      </c:layout>
      <c:bar3DChart>
        <c:barDir val="col"/>
        <c:grouping val="clustered"/>
        <c:varyColors val="0"/>
        <c:ser>
          <c:idx val="1"/>
          <c:order val="0"/>
          <c:tx>
            <c:strRef>
              <c:f>'Becas '!$A$8</c:f>
              <c:strCache>
                <c:ptCount val="1"/>
                <c:pt idx="0">
                  <c:v>ALUMNO BECADO</c:v>
                </c:pt>
              </c:strCache>
            </c:strRef>
          </c:tx>
          <c:invertIfNegative val="0"/>
          <c:dPt>
            <c:idx val="0"/>
            <c:invertIfNegative val="0"/>
            <c:bubble3D val="0"/>
            <c:spPr>
              <a:solidFill>
                <a:srgbClr val="4F81BD"/>
              </a:solidFill>
            </c:spPr>
          </c:dPt>
          <c:dPt>
            <c:idx val="1"/>
            <c:invertIfNegative val="0"/>
            <c:bubble3D val="0"/>
            <c:spPr>
              <a:solidFill>
                <a:schemeClr val="accent5">
                  <a:lumMod val="60000"/>
                  <a:lumOff val="40000"/>
                </a:schemeClr>
              </a:solidFill>
            </c:spPr>
          </c:dPt>
          <c:cat>
            <c:strRef>
              <c:f>'Becas '!$B$12:$B$13</c:f>
              <c:strCache>
                <c:ptCount val="2"/>
                <c:pt idx="0">
                  <c:v>2009-2</c:v>
                </c:pt>
                <c:pt idx="1">
                  <c:v>2010-2</c:v>
                </c:pt>
              </c:strCache>
            </c:strRef>
          </c:cat>
          <c:val>
            <c:numRef>
              <c:f>'Becas '!$C$12:$C$13</c:f>
              <c:numCache>
                <c:formatCode>0.00</c:formatCode>
                <c:ptCount val="2"/>
                <c:pt idx="0">
                  <c:v>13.05</c:v>
                </c:pt>
                <c:pt idx="1">
                  <c:v>16.650306321358954</c:v>
                </c:pt>
              </c:numCache>
            </c:numRef>
          </c:val>
        </c:ser>
        <c:dLbls>
          <c:showLegendKey val="0"/>
          <c:showVal val="0"/>
          <c:showCatName val="0"/>
          <c:showSerName val="0"/>
          <c:showPercent val="0"/>
          <c:showBubbleSize val="0"/>
        </c:dLbls>
        <c:gapWidth val="150"/>
        <c:shape val="box"/>
        <c:axId val="239768064"/>
        <c:axId val="216920000"/>
        <c:axId val="0"/>
      </c:bar3DChart>
      <c:catAx>
        <c:axId val="239768064"/>
        <c:scaling>
          <c:orientation val="minMax"/>
        </c:scaling>
        <c:delete val="0"/>
        <c:axPos val="b"/>
        <c:numFmt formatCode="General" sourceLinked="1"/>
        <c:majorTickMark val="out"/>
        <c:minorTickMark val="none"/>
        <c:tickLblPos val="nextTo"/>
        <c:txPr>
          <a:bodyPr rot="-2700000" vert="horz"/>
          <a:lstStyle/>
          <a:p>
            <a:pPr>
              <a:defRPr lang="es-MX" sz="800" b="0" i="0" u="none" strike="noStrike" baseline="0">
                <a:solidFill>
                  <a:srgbClr val="000000"/>
                </a:solidFill>
                <a:latin typeface="Calibri"/>
                <a:ea typeface="Calibri"/>
                <a:cs typeface="Calibri"/>
              </a:defRPr>
            </a:pPr>
            <a:endParaRPr lang="es-MX"/>
          </a:p>
        </c:txPr>
        <c:crossAx val="216920000"/>
        <c:crosses val="autoZero"/>
        <c:auto val="1"/>
        <c:lblAlgn val="ctr"/>
        <c:lblOffset val="100"/>
        <c:noMultiLvlLbl val="0"/>
      </c:catAx>
      <c:valAx>
        <c:axId val="216920000"/>
        <c:scaling>
          <c:orientation val="minMax"/>
        </c:scaling>
        <c:delete val="0"/>
        <c:axPos val="l"/>
        <c:numFmt formatCode="0.00" sourceLinked="1"/>
        <c:majorTickMark val="out"/>
        <c:minorTickMark val="none"/>
        <c:tickLblPos val="nextTo"/>
        <c:txPr>
          <a:bodyPr rot="0" vert="horz"/>
          <a:lstStyle/>
          <a:p>
            <a:pPr>
              <a:defRPr lang="es-MX" sz="800" b="0" i="0" u="none" strike="noStrike" baseline="0">
                <a:solidFill>
                  <a:srgbClr val="000000"/>
                </a:solidFill>
                <a:latin typeface="Calibri"/>
                <a:ea typeface="Calibri"/>
                <a:cs typeface="Calibri"/>
              </a:defRPr>
            </a:pPr>
            <a:endParaRPr lang="es-MX"/>
          </a:p>
        </c:txPr>
        <c:crossAx val="239768064"/>
        <c:crosses val="autoZero"/>
        <c:crossBetween val="between"/>
      </c:valAx>
      <c:spPr>
        <a:noFill/>
        <a:ln w="25400">
          <a:noFill/>
        </a:ln>
      </c:spPr>
    </c:plotArea>
    <c:plotVisOnly val="1"/>
    <c:dispBlanksAs val="gap"/>
    <c:showDLblsOverMax val="0"/>
  </c:chart>
  <c:spPr>
    <a:noFill/>
    <a:ln w="12700"/>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0577" l="0.70000000000000062" r="0.70000000000000062" t="0.75000000000000577"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Segundo  semestre (2010)</a:t>
            </a:r>
          </a:p>
        </c:rich>
      </c:tx>
      <c:overlay val="0"/>
    </c:title>
    <c:autoTitleDeleted val="0"/>
    <c:plotArea>
      <c:layout>
        <c:manualLayout>
          <c:layoutTarget val="inner"/>
          <c:xMode val="edge"/>
          <c:yMode val="edge"/>
          <c:x val="8.161051663413868E-2"/>
          <c:y val="6.5185154769248285E-2"/>
          <c:w val="0.90199771182448363"/>
          <c:h val="0.54392508886551705"/>
        </c:manualLayout>
      </c:layout>
      <c:barChart>
        <c:barDir val="col"/>
        <c:grouping val="clustered"/>
        <c:varyColors val="1"/>
        <c:ser>
          <c:idx val="0"/>
          <c:order val="0"/>
          <c:tx>
            <c:strRef>
              <c:f>'Becas '!$D$18</c:f>
              <c:strCache>
                <c:ptCount val="1"/>
                <c:pt idx="0">
                  <c:v>Segundo semestre 2010</c:v>
                </c:pt>
              </c:strCache>
            </c:strRef>
          </c:tx>
          <c:invertIfNegative val="0"/>
          <c:cat>
            <c:strRef>
              <c:f>'Becas '!$B$19:$B$50</c:f>
              <c:strCache>
                <c:ptCount val="32"/>
                <c:pt idx="0">
                  <c:v>Yucatán</c:v>
                </c:pt>
                <c:pt idx="1">
                  <c:v>Puebla</c:v>
                </c:pt>
                <c:pt idx="2">
                  <c:v>Tlaxcala</c:v>
                </c:pt>
                <c:pt idx="3">
                  <c:v>Campeche</c:v>
                </c:pt>
                <c:pt idx="4">
                  <c:v>Sinaloa</c:v>
                </c:pt>
                <c:pt idx="5">
                  <c:v>Coahuila</c:v>
                </c:pt>
                <c:pt idx="6">
                  <c:v>Baja California Sur</c:v>
                </c:pt>
                <c:pt idx="7">
                  <c:v>Jalisco</c:v>
                </c:pt>
                <c:pt idx="8">
                  <c:v>Guanajuato</c:v>
                </c:pt>
                <c:pt idx="9">
                  <c:v>Aguascalientes</c:v>
                </c:pt>
                <c:pt idx="10">
                  <c:v>Zacatecas</c:v>
                </c:pt>
                <c:pt idx="11">
                  <c:v>Querétaro</c:v>
                </c:pt>
                <c:pt idx="12">
                  <c:v>Guerrero</c:v>
                </c:pt>
                <c:pt idx="13">
                  <c:v>Tamaulipas</c:v>
                </c:pt>
                <c:pt idx="14">
                  <c:v>Baja California</c:v>
                </c:pt>
                <c:pt idx="15">
                  <c:v>Tabasco</c:v>
                </c:pt>
                <c:pt idx="16">
                  <c:v>Michoacán</c:v>
                </c:pt>
                <c:pt idx="17">
                  <c:v>Nayarit</c:v>
                </c:pt>
                <c:pt idx="18">
                  <c:v>Sonora</c:v>
                </c:pt>
                <c:pt idx="19">
                  <c:v>San Luis Potosí</c:v>
                </c:pt>
                <c:pt idx="20">
                  <c:v>Quintana Roo</c:v>
                </c:pt>
                <c:pt idx="21">
                  <c:v>Nuevo León</c:v>
                </c:pt>
                <c:pt idx="22">
                  <c:v>Veracruz</c:v>
                </c:pt>
                <c:pt idx="23">
                  <c:v>Distrito Federal</c:v>
                </c:pt>
                <c:pt idx="24">
                  <c:v>Chihuahua</c:v>
                </c:pt>
                <c:pt idx="25">
                  <c:v>Durango</c:v>
                </c:pt>
                <c:pt idx="26">
                  <c:v>México</c:v>
                </c:pt>
                <c:pt idx="27">
                  <c:v>Colima</c:v>
                </c:pt>
                <c:pt idx="28">
                  <c:v>Chiapas</c:v>
                </c:pt>
                <c:pt idx="29">
                  <c:v>Hidalgo</c:v>
                </c:pt>
                <c:pt idx="30">
                  <c:v>Oaxaca</c:v>
                </c:pt>
                <c:pt idx="31">
                  <c:v>Morelos</c:v>
                </c:pt>
              </c:strCache>
            </c:strRef>
          </c:cat>
          <c:val>
            <c:numRef>
              <c:f>'Becas '!$D$19:$D$50</c:f>
              <c:numCache>
                <c:formatCode>#,##0.0</c:formatCode>
                <c:ptCount val="32"/>
                <c:pt idx="0">
                  <c:v>24.719605204127411</c:v>
                </c:pt>
                <c:pt idx="1">
                  <c:v>22.721598002496879</c:v>
                </c:pt>
                <c:pt idx="2">
                  <c:v>23.312152501985704</c:v>
                </c:pt>
                <c:pt idx="3">
                  <c:v>22.620519159456119</c:v>
                </c:pt>
                <c:pt idx="4">
                  <c:v>20.410098376200068</c:v>
                </c:pt>
                <c:pt idx="5">
                  <c:v>19.723786537945831</c:v>
                </c:pt>
                <c:pt idx="6">
                  <c:v>20.535714285714285</c:v>
                </c:pt>
                <c:pt idx="7">
                  <c:v>17.336993822923816</c:v>
                </c:pt>
                <c:pt idx="8">
                  <c:v>16.344864574953071</c:v>
                </c:pt>
                <c:pt idx="9">
                  <c:v>16.85313020709355</c:v>
                </c:pt>
                <c:pt idx="10">
                  <c:v>15.731070496083552</c:v>
                </c:pt>
                <c:pt idx="11">
                  <c:v>17.607223476297968</c:v>
                </c:pt>
                <c:pt idx="12">
                  <c:v>25.148260939253085</c:v>
                </c:pt>
                <c:pt idx="13">
                  <c:v>12.236973947895793</c:v>
                </c:pt>
                <c:pt idx="14">
                  <c:v>9.8786828422876951</c:v>
                </c:pt>
                <c:pt idx="15">
                  <c:v>12.804521535763008</c:v>
                </c:pt>
                <c:pt idx="16">
                  <c:v>10.572650289259663</c:v>
                </c:pt>
                <c:pt idx="17">
                  <c:v>17.029494382022474</c:v>
                </c:pt>
                <c:pt idx="18">
                  <c:v>10.921063884375268</c:v>
                </c:pt>
                <c:pt idx="19">
                  <c:v>10.983670295489892</c:v>
                </c:pt>
                <c:pt idx="20">
                  <c:v>8.518100964549669</c:v>
                </c:pt>
                <c:pt idx="21">
                  <c:v>6.0092890317970697</c:v>
                </c:pt>
                <c:pt idx="22">
                  <c:v>22.875306714253849</c:v>
                </c:pt>
                <c:pt idx="23">
                  <c:v>14.093304260924866</c:v>
                </c:pt>
                <c:pt idx="24">
                  <c:v>23.490017690169321</c:v>
                </c:pt>
                <c:pt idx="25">
                  <c:v>11.3047363717605</c:v>
                </c:pt>
                <c:pt idx="26">
                  <c:v>24.005644592279005</c:v>
                </c:pt>
                <c:pt idx="27">
                  <c:v>6.099110546378653</c:v>
                </c:pt>
                <c:pt idx="28">
                  <c:v>11.704834605597965</c:v>
                </c:pt>
                <c:pt idx="29">
                  <c:v>14.991284137129576</c:v>
                </c:pt>
                <c:pt idx="30">
                  <c:v>9.3781012239497183</c:v>
                </c:pt>
                <c:pt idx="31">
                  <c:v>18.726513569937371</c:v>
                </c:pt>
              </c:numCache>
            </c:numRef>
          </c:val>
        </c:ser>
        <c:dLbls>
          <c:showLegendKey val="0"/>
          <c:showVal val="0"/>
          <c:showCatName val="0"/>
          <c:showSerName val="0"/>
          <c:showPercent val="0"/>
          <c:showBubbleSize val="0"/>
        </c:dLbls>
        <c:gapWidth val="118"/>
        <c:overlap val="4"/>
        <c:axId val="239769088"/>
        <c:axId val="212532544"/>
      </c:barChart>
      <c:catAx>
        <c:axId val="239769088"/>
        <c:scaling>
          <c:orientation val="minMax"/>
        </c:scaling>
        <c:delete val="0"/>
        <c:axPos val="b"/>
        <c:majorTickMark val="out"/>
        <c:minorTickMark val="none"/>
        <c:tickLblPos val="nextTo"/>
        <c:txPr>
          <a:bodyPr rot="-2700000"/>
          <a:lstStyle/>
          <a:p>
            <a:pPr>
              <a:defRPr lang="es-MX" sz="700" baseline="0">
                <a:latin typeface="Calibri" pitchFamily="34" charset="0"/>
              </a:defRPr>
            </a:pPr>
            <a:endParaRPr lang="es-MX"/>
          </a:p>
        </c:txPr>
        <c:crossAx val="212532544"/>
        <c:crosses val="autoZero"/>
        <c:auto val="1"/>
        <c:lblAlgn val="ctr"/>
        <c:lblOffset val="100"/>
        <c:noMultiLvlLbl val="0"/>
      </c:catAx>
      <c:valAx>
        <c:axId val="212532544"/>
        <c:scaling>
          <c:orientation val="minMax"/>
        </c:scaling>
        <c:delete val="0"/>
        <c:axPos val="l"/>
        <c:numFmt formatCode="#,##0.0" sourceLinked="1"/>
        <c:majorTickMark val="out"/>
        <c:minorTickMark val="none"/>
        <c:tickLblPos val="nextTo"/>
        <c:txPr>
          <a:bodyPr/>
          <a:lstStyle/>
          <a:p>
            <a:pPr>
              <a:defRPr lang="es-MX" sz="900" baseline="0">
                <a:latin typeface="Calibri" pitchFamily="34" charset="0"/>
              </a:defRPr>
            </a:pPr>
            <a:endParaRPr lang="es-MX"/>
          </a:p>
        </c:txPr>
        <c:crossAx val="239769088"/>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859"/>
          <c:y val="0.25146270634225204"/>
          <c:w val="0.67988668555240794"/>
          <c:h val="0.63158075081309062"/>
        </c:manualLayout>
      </c:layout>
      <c:barChart>
        <c:barDir val="col"/>
        <c:grouping val="clustered"/>
        <c:varyColors val="0"/>
        <c:ser>
          <c:idx val="0"/>
          <c:order val="0"/>
          <c:tx>
            <c:strRef>
              <c:f>'C-PSA'!$A$14</c:f>
              <c:strCache>
                <c:ptCount val="1"/>
                <c:pt idx="0">
                  <c:v>Gasto total ejercido</c:v>
                </c:pt>
              </c:strCache>
            </c:strRef>
          </c:tx>
          <c:invertIfNegative val="0"/>
          <c:cat>
            <c:strRef>
              <c:f>'C-PSA'!$B$11:$F$12</c:f>
              <c:strCache>
                <c:ptCount val="5"/>
                <c:pt idx="0">
                  <c:v>2007</c:v>
                </c:pt>
                <c:pt idx="1">
                  <c:v>2008</c:v>
                </c:pt>
                <c:pt idx="2">
                  <c:v>2009</c:v>
                </c:pt>
                <c:pt idx="3">
                  <c:v>2010</c:v>
                </c:pt>
                <c:pt idx="4">
                  <c:v>2011</c:v>
                </c:pt>
              </c:strCache>
            </c:strRef>
          </c:cat>
          <c:val>
            <c:numRef>
              <c:f>'C-PSA'!$B$14:$F$14</c:f>
              <c:numCache>
                <c:formatCode>#,##0</c:formatCode>
                <c:ptCount val="5"/>
                <c:pt idx="0">
                  <c:v>460217</c:v>
                </c:pt>
                <c:pt idx="1">
                  <c:v>490288</c:v>
                </c:pt>
                <c:pt idx="2">
                  <c:v>531486</c:v>
                </c:pt>
                <c:pt idx="3">
                  <c:v>518241</c:v>
                </c:pt>
                <c:pt idx="4">
                  <c:v>560225</c:v>
                </c:pt>
              </c:numCache>
            </c:numRef>
          </c:val>
        </c:ser>
        <c:ser>
          <c:idx val="1"/>
          <c:order val="1"/>
          <c:tx>
            <c:strRef>
              <c:f>'C-PSA'!$A$13</c:f>
              <c:strCache>
                <c:ptCount val="1"/>
                <c:pt idx="0">
                  <c:v>Gasto ejercido en PSP</c:v>
                </c:pt>
              </c:strCache>
            </c:strRef>
          </c:tx>
          <c:invertIfNegative val="0"/>
          <c:cat>
            <c:strRef>
              <c:f>'C-PSA'!$B$11:$F$12</c:f>
              <c:strCache>
                <c:ptCount val="5"/>
                <c:pt idx="0">
                  <c:v>2007</c:v>
                </c:pt>
                <c:pt idx="1">
                  <c:v>2008</c:v>
                </c:pt>
                <c:pt idx="2">
                  <c:v>2009</c:v>
                </c:pt>
                <c:pt idx="3">
                  <c:v>2010</c:v>
                </c:pt>
                <c:pt idx="4">
                  <c:v>2011</c:v>
                </c:pt>
              </c:strCache>
            </c:strRef>
          </c:cat>
          <c:val>
            <c:numRef>
              <c:f>'C-PSA'!$B$13:$F$13</c:f>
              <c:numCache>
                <c:formatCode>#,##0</c:formatCode>
                <c:ptCount val="5"/>
                <c:pt idx="0">
                  <c:v>74540</c:v>
                </c:pt>
                <c:pt idx="1">
                  <c:v>76790</c:v>
                </c:pt>
                <c:pt idx="2">
                  <c:v>76086</c:v>
                </c:pt>
                <c:pt idx="3">
                  <c:v>90506</c:v>
                </c:pt>
                <c:pt idx="4">
                  <c:v>98742</c:v>
                </c:pt>
              </c:numCache>
            </c:numRef>
          </c:val>
        </c:ser>
        <c:dLbls>
          <c:showLegendKey val="0"/>
          <c:showVal val="0"/>
          <c:showCatName val="0"/>
          <c:showSerName val="0"/>
          <c:showPercent val="0"/>
          <c:showBubbleSize val="0"/>
        </c:dLbls>
        <c:gapWidth val="150"/>
        <c:overlap val="-10"/>
        <c:axId val="133111296"/>
        <c:axId val="216871424"/>
      </c:barChart>
      <c:lineChart>
        <c:grouping val="stacked"/>
        <c:varyColors val="0"/>
        <c:ser>
          <c:idx val="2"/>
          <c:order val="2"/>
          <c:tx>
            <c:strRef>
              <c:f>'C-PSA'!$A$15</c:f>
              <c:strCache>
                <c:ptCount val="1"/>
                <c:pt idx="0">
                  <c:v>Relación costo PSP gasto total (%)</c:v>
                </c:pt>
              </c:strCache>
            </c:strRef>
          </c:tx>
          <c:spPr>
            <a:ln w="25400"/>
          </c:spPr>
          <c:cat>
            <c:numRef>
              <c:f>'C-PSA'!$B$12:$F$12</c:f>
              <c:numCache>
                <c:formatCode>0</c:formatCode>
                <c:ptCount val="5"/>
              </c:numCache>
            </c:numRef>
          </c:cat>
          <c:val>
            <c:numRef>
              <c:f>'C-PSA'!$B$15:$F$15</c:f>
              <c:numCache>
                <c:formatCode>0.0</c:formatCode>
                <c:ptCount val="5"/>
                <c:pt idx="0">
                  <c:v>16.196707205513921</c:v>
                </c:pt>
                <c:pt idx="1">
                  <c:v>15.662223019939301</c:v>
                </c:pt>
                <c:pt idx="2">
                  <c:v>14.315711044129104</c:v>
                </c:pt>
                <c:pt idx="3">
                  <c:v>17.464075594173366</c:v>
                </c:pt>
                <c:pt idx="4">
                  <c:v>17.625418358695168</c:v>
                </c:pt>
              </c:numCache>
            </c:numRef>
          </c:val>
          <c:smooth val="0"/>
        </c:ser>
        <c:dLbls>
          <c:showLegendKey val="0"/>
          <c:showVal val="0"/>
          <c:showCatName val="0"/>
          <c:showSerName val="0"/>
          <c:showPercent val="0"/>
          <c:showBubbleSize val="0"/>
        </c:dLbls>
        <c:marker val="1"/>
        <c:smooth val="0"/>
        <c:axId val="133138432"/>
        <c:axId val="216872000"/>
      </c:lineChart>
      <c:catAx>
        <c:axId val="133111296"/>
        <c:scaling>
          <c:orientation val="minMax"/>
        </c:scaling>
        <c:delete val="0"/>
        <c:axPos val="b"/>
        <c:numFmt formatCode="0" sourceLinked="1"/>
        <c:majorTickMark val="out"/>
        <c:minorTickMark val="none"/>
        <c:tickLblPos val="nextTo"/>
        <c:txPr>
          <a:bodyPr rot="0" vert="horz"/>
          <a:lstStyle/>
          <a:p>
            <a:pPr>
              <a:defRPr lang="en-US"/>
            </a:pPr>
            <a:endParaRPr lang="es-MX"/>
          </a:p>
        </c:txPr>
        <c:crossAx val="216871424"/>
        <c:crosses val="autoZero"/>
        <c:auto val="1"/>
        <c:lblAlgn val="ctr"/>
        <c:lblOffset val="100"/>
        <c:tickLblSkip val="1"/>
        <c:tickMarkSkip val="1"/>
        <c:noMultiLvlLbl val="0"/>
      </c:catAx>
      <c:valAx>
        <c:axId val="216871424"/>
        <c:scaling>
          <c:orientation val="minMax"/>
        </c:scaling>
        <c:delete val="0"/>
        <c:axPos val="l"/>
        <c:title>
          <c:tx>
            <c:rich>
              <a:bodyPr/>
              <a:lstStyle/>
              <a:p>
                <a:pPr>
                  <a:defRPr lang="en-US"/>
                </a:pPr>
                <a:r>
                  <a:rPr lang="es-ES"/>
                  <a:t>Miles de pesos</a:t>
                </a:r>
              </a:p>
            </c:rich>
          </c:tx>
          <c:layout>
            <c:manualLayout>
              <c:xMode val="edge"/>
              <c:yMode val="edge"/>
              <c:x val="1.4164364019141406E-2"/>
              <c:y val="0.44736981295059636"/>
            </c:manualLayout>
          </c:layout>
          <c:overlay val="0"/>
          <c:spPr>
            <a:noFill/>
            <a:ln w="25400">
              <a:noFill/>
            </a:ln>
          </c:spPr>
        </c:title>
        <c:numFmt formatCode="#,##0" sourceLinked="1"/>
        <c:majorTickMark val="out"/>
        <c:minorTickMark val="none"/>
        <c:tickLblPos val="nextTo"/>
        <c:txPr>
          <a:bodyPr rot="0" vert="horz"/>
          <a:lstStyle/>
          <a:p>
            <a:pPr>
              <a:defRPr lang="en-US"/>
            </a:pPr>
            <a:endParaRPr lang="es-MX"/>
          </a:p>
        </c:txPr>
        <c:crossAx val="133111296"/>
        <c:crosses val="autoZero"/>
        <c:crossBetween val="between"/>
      </c:valAx>
      <c:catAx>
        <c:axId val="133138432"/>
        <c:scaling>
          <c:orientation val="minMax"/>
        </c:scaling>
        <c:delete val="1"/>
        <c:axPos val="b"/>
        <c:numFmt formatCode="0" sourceLinked="1"/>
        <c:majorTickMark val="out"/>
        <c:minorTickMark val="none"/>
        <c:tickLblPos val="none"/>
        <c:crossAx val="216872000"/>
        <c:crossesAt val="11"/>
        <c:auto val="1"/>
        <c:lblAlgn val="ctr"/>
        <c:lblOffset val="100"/>
        <c:noMultiLvlLbl val="0"/>
      </c:catAx>
      <c:valAx>
        <c:axId val="216872000"/>
        <c:scaling>
          <c:orientation val="minMax"/>
        </c:scaling>
        <c:delete val="0"/>
        <c:axPos val="r"/>
        <c:title>
          <c:tx>
            <c:rich>
              <a:bodyPr rot="0" vert="horz"/>
              <a:lstStyle/>
              <a:p>
                <a:pPr>
                  <a:defRPr lang="en-US"/>
                </a:pPr>
                <a:r>
                  <a:rPr lang="es-ES"/>
                  <a:t>%</a:t>
                </a:r>
              </a:p>
            </c:rich>
          </c:tx>
          <c:layout>
            <c:manualLayout>
              <c:xMode val="edge"/>
              <c:yMode val="edge"/>
              <c:x val="0.95046281483943751"/>
              <c:y val="0.53801309013588494"/>
            </c:manualLayout>
          </c:layout>
          <c:overlay val="0"/>
          <c:spPr>
            <a:noFill/>
            <a:ln w="25400">
              <a:noFill/>
            </a:ln>
          </c:spPr>
        </c:title>
        <c:numFmt formatCode="0" sourceLinked="0"/>
        <c:majorTickMark val="out"/>
        <c:minorTickMark val="none"/>
        <c:tickLblPos val="nextTo"/>
        <c:txPr>
          <a:bodyPr rot="0" vert="horz"/>
          <a:lstStyle/>
          <a:p>
            <a:pPr>
              <a:defRPr lang="en-US"/>
            </a:pPr>
            <a:endParaRPr lang="es-MX"/>
          </a:p>
        </c:txPr>
        <c:crossAx val="133138432"/>
        <c:crosses val="max"/>
        <c:crossBetween val="between"/>
      </c:valAx>
    </c:plotArea>
    <c:legend>
      <c:legendPos val="r"/>
      <c:layout>
        <c:manualLayout>
          <c:xMode val="edge"/>
          <c:yMode val="edge"/>
          <c:x val="1.3192612137203158E-2"/>
          <c:y val="4.3988172364530377E-2"/>
          <c:w val="0.68601666216525048"/>
          <c:h val="0.16422286454699522"/>
        </c:manualLayout>
      </c:layout>
      <c:overlay val="0"/>
      <c:txPr>
        <a:bodyPr/>
        <a:lstStyle/>
        <a:p>
          <a:pPr>
            <a:defRPr lang="en-US"/>
          </a:pPr>
          <a:endParaRPr lang="es-MX"/>
        </a:p>
      </c:txPr>
    </c:legend>
    <c:plotVisOnly val="1"/>
    <c:dispBlanksAs val="zero"/>
    <c:showDLblsOverMax val="0"/>
  </c:chart>
  <c:printSettings>
    <c:headerFooter alignWithMargins="0"/>
    <c:pageMargins b="1" l="0.75000000000000355" r="0.75000000000000355"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6363620277802354"/>
          <c:y val="0.20254900805728465"/>
          <c:w val="0.72360818661712245"/>
          <c:h val="0.71181887800184573"/>
        </c:manualLayout>
      </c:layout>
      <c:barChart>
        <c:barDir val="col"/>
        <c:grouping val="clustered"/>
        <c:varyColors val="0"/>
        <c:ser>
          <c:idx val="0"/>
          <c:order val="0"/>
          <c:tx>
            <c:strRef>
              <c:f>EPRT!$A$15</c:f>
              <c:strCache>
                <c:ptCount val="1"/>
                <c:pt idx="0">
                  <c:v>Presupuesto reprogramado total</c:v>
                </c:pt>
              </c:strCache>
            </c:strRef>
          </c:tx>
          <c:invertIfNegative val="0"/>
          <c:cat>
            <c:strRef>
              <c:f>EPRT!$B$12:$F$13</c:f>
              <c:strCache>
                <c:ptCount val="5"/>
                <c:pt idx="0">
                  <c:v>2007</c:v>
                </c:pt>
                <c:pt idx="1">
                  <c:v>2008</c:v>
                </c:pt>
                <c:pt idx="2">
                  <c:v>2009</c:v>
                </c:pt>
                <c:pt idx="3">
                  <c:v>2010</c:v>
                </c:pt>
                <c:pt idx="4">
                  <c:v>2011</c:v>
                </c:pt>
              </c:strCache>
            </c:strRef>
          </c:cat>
          <c:val>
            <c:numRef>
              <c:f>EPRT!$B$15:$F$15</c:f>
              <c:numCache>
                <c:formatCode>#,##0</c:formatCode>
                <c:ptCount val="5"/>
                <c:pt idx="0">
                  <c:v>582817</c:v>
                </c:pt>
                <c:pt idx="1">
                  <c:v>491777</c:v>
                </c:pt>
                <c:pt idx="2">
                  <c:v>575170</c:v>
                </c:pt>
                <c:pt idx="3">
                  <c:v>599924</c:v>
                </c:pt>
                <c:pt idx="4">
                  <c:v>614651</c:v>
                </c:pt>
              </c:numCache>
            </c:numRef>
          </c:val>
        </c:ser>
        <c:ser>
          <c:idx val="1"/>
          <c:order val="1"/>
          <c:tx>
            <c:strRef>
              <c:f>EPRT!$A$14</c:f>
              <c:strCache>
                <c:ptCount val="1"/>
                <c:pt idx="0">
                  <c:v>Presupuesto ejercido total</c:v>
                </c:pt>
              </c:strCache>
            </c:strRef>
          </c:tx>
          <c:invertIfNegative val="0"/>
          <c:cat>
            <c:strRef>
              <c:f>EPRT!$B$12:$F$13</c:f>
              <c:strCache>
                <c:ptCount val="5"/>
                <c:pt idx="0">
                  <c:v>2007</c:v>
                </c:pt>
                <c:pt idx="1">
                  <c:v>2008</c:v>
                </c:pt>
                <c:pt idx="2">
                  <c:v>2009</c:v>
                </c:pt>
                <c:pt idx="3">
                  <c:v>2010</c:v>
                </c:pt>
                <c:pt idx="4">
                  <c:v>2011</c:v>
                </c:pt>
              </c:strCache>
            </c:strRef>
          </c:cat>
          <c:val>
            <c:numRef>
              <c:f>EPRT!$B$14:$F$14</c:f>
              <c:numCache>
                <c:formatCode>#,##0</c:formatCode>
                <c:ptCount val="5"/>
                <c:pt idx="0">
                  <c:v>460217</c:v>
                </c:pt>
                <c:pt idx="1">
                  <c:v>490288</c:v>
                </c:pt>
                <c:pt idx="2">
                  <c:v>531486</c:v>
                </c:pt>
                <c:pt idx="3">
                  <c:v>518241</c:v>
                </c:pt>
                <c:pt idx="4">
                  <c:v>560225</c:v>
                </c:pt>
              </c:numCache>
            </c:numRef>
          </c:val>
        </c:ser>
        <c:dLbls>
          <c:showLegendKey val="0"/>
          <c:showVal val="0"/>
          <c:showCatName val="0"/>
          <c:showSerName val="0"/>
          <c:showPercent val="0"/>
          <c:showBubbleSize val="0"/>
        </c:dLbls>
        <c:gapWidth val="150"/>
        <c:overlap val="-10"/>
        <c:axId val="160908800"/>
        <c:axId val="216918848"/>
      </c:barChart>
      <c:lineChart>
        <c:grouping val="stacked"/>
        <c:varyColors val="0"/>
        <c:ser>
          <c:idx val="2"/>
          <c:order val="2"/>
          <c:tx>
            <c:strRef>
              <c:f>EPRT!$A$16</c:f>
              <c:strCache>
                <c:ptCount val="1"/>
                <c:pt idx="0">
                  <c:v>Evolución del presupuesto reprogramado total (%)</c:v>
                </c:pt>
              </c:strCache>
            </c:strRef>
          </c:tx>
          <c:spPr>
            <a:ln w="25400"/>
          </c:spPr>
          <c:cat>
            <c:numRef>
              <c:f>EPRT!$B$13:$F$13</c:f>
              <c:numCache>
                <c:formatCode>General</c:formatCode>
                <c:ptCount val="5"/>
              </c:numCache>
            </c:numRef>
          </c:cat>
          <c:val>
            <c:numRef>
              <c:f>EPRT!$B$16:$F$16</c:f>
              <c:numCache>
                <c:formatCode>0.0</c:formatCode>
                <c:ptCount val="5"/>
                <c:pt idx="0">
                  <c:v>78.964237487925033</c:v>
                </c:pt>
                <c:pt idx="1">
                  <c:v>99.697220488148091</c:v>
                </c:pt>
                <c:pt idx="2">
                  <c:v>92.405028078655008</c:v>
                </c:pt>
                <c:pt idx="3">
                  <c:v>86.384442029323722</c:v>
                </c:pt>
                <c:pt idx="4">
                  <c:v>91.145218994193456</c:v>
                </c:pt>
              </c:numCache>
            </c:numRef>
          </c:val>
          <c:smooth val="0"/>
        </c:ser>
        <c:dLbls>
          <c:showLegendKey val="0"/>
          <c:showVal val="0"/>
          <c:showCatName val="0"/>
          <c:showSerName val="0"/>
          <c:showPercent val="0"/>
          <c:showBubbleSize val="0"/>
        </c:dLbls>
        <c:marker val="1"/>
        <c:smooth val="0"/>
        <c:axId val="160910848"/>
        <c:axId val="216921728"/>
      </c:lineChart>
      <c:catAx>
        <c:axId val="160908800"/>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16918848"/>
        <c:crosses val="autoZero"/>
        <c:auto val="1"/>
        <c:lblAlgn val="ctr"/>
        <c:lblOffset val="100"/>
        <c:tickLblSkip val="1"/>
        <c:tickMarkSkip val="1"/>
        <c:noMultiLvlLbl val="0"/>
      </c:catAx>
      <c:valAx>
        <c:axId val="216918848"/>
        <c:scaling>
          <c:orientation val="minMax"/>
        </c:scaling>
        <c:delete val="0"/>
        <c:axPos val="l"/>
        <c:numFmt formatCode="#,##0" sourceLinked="1"/>
        <c:majorTickMark val="out"/>
        <c:minorTickMark val="none"/>
        <c:tickLblPos val="nextTo"/>
        <c:txPr>
          <a:bodyPr rot="0" vert="horz"/>
          <a:lstStyle/>
          <a:p>
            <a:pPr>
              <a:defRPr lang="en-US"/>
            </a:pPr>
            <a:endParaRPr lang="es-MX"/>
          </a:p>
        </c:txPr>
        <c:crossAx val="160908800"/>
        <c:crosses val="autoZero"/>
        <c:crossBetween val="between"/>
      </c:valAx>
      <c:catAx>
        <c:axId val="160910848"/>
        <c:scaling>
          <c:orientation val="minMax"/>
        </c:scaling>
        <c:delete val="1"/>
        <c:axPos val="b"/>
        <c:numFmt formatCode="General" sourceLinked="1"/>
        <c:majorTickMark val="out"/>
        <c:minorTickMark val="none"/>
        <c:tickLblPos val="none"/>
        <c:crossAx val="216921728"/>
        <c:crosses val="autoZero"/>
        <c:auto val="1"/>
        <c:lblAlgn val="ctr"/>
        <c:lblOffset val="100"/>
        <c:noMultiLvlLbl val="0"/>
      </c:catAx>
      <c:valAx>
        <c:axId val="216921728"/>
        <c:scaling>
          <c:orientation val="minMax"/>
        </c:scaling>
        <c:delete val="0"/>
        <c:axPos val="r"/>
        <c:numFmt formatCode="0" sourceLinked="0"/>
        <c:majorTickMark val="out"/>
        <c:minorTickMark val="none"/>
        <c:tickLblPos val="nextTo"/>
        <c:txPr>
          <a:bodyPr rot="0" vert="horz"/>
          <a:lstStyle/>
          <a:p>
            <a:pPr>
              <a:defRPr lang="en-US"/>
            </a:pPr>
            <a:endParaRPr lang="es-MX"/>
          </a:p>
        </c:txPr>
        <c:crossAx val="160910848"/>
        <c:crosses val="max"/>
        <c:crossBetween val="between"/>
      </c:valAx>
    </c:plotArea>
    <c:legend>
      <c:legendPos val="r"/>
      <c:layout>
        <c:manualLayout>
          <c:xMode val="edge"/>
          <c:yMode val="edge"/>
          <c:x val="1.1961721077000253E-2"/>
          <c:y val="2.2779010479051828E-2"/>
          <c:w val="0.65311067858090865"/>
          <c:h val="0.14578619069125126"/>
        </c:manualLayout>
      </c:layout>
      <c:overlay val="0"/>
      <c:txPr>
        <a:bodyPr/>
        <a:lstStyle/>
        <a:p>
          <a:pPr>
            <a:defRPr lang="en-US"/>
          </a:pPr>
          <a:endParaRPr lang="es-MX"/>
        </a:p>
      </c:txPr>
    </c:legend>
    <c:plotVisOnly val="1"/>
    <c:dispBlanksAs val="zero"/>
    <c:showDLblsOverMax val="0"/>
  </c:chart>
  <c:printSettings>
    <c:headerFooter alignWithMargins="0"/>
    <c:pageMargins b="1" l="0.75000000000000355" r="0.75000000000000355" t="1" header="0" footer="0"/>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13564916513959"/>
          <c:y val="0.29897007547410615"/>
          <c:w val="0.69697128353384796"/>
          <c:h val="0.5841944003516979"/>
        </c:manualLayout>
      </c:layout>
      <c:barChart>
        <c:barDir val="col"/>
        <c:grouping val="clustered"/>
        <c:varyColors val="0"/>
        <c:ser>
          <c:idx val="0"/>
          <c:order val="0"/>
          <c:tx>
            <c:strRef>
              <c:f>EPR!$A$13</c:f>
              <c:strCache>
                <c:ptCount val="1"/>
                <c:pt idx="0">
                  <c:v>Presupuesto reprogramado (Recursos fiscales)</c:v>
                </c:pt>
              </c:strCache>
            </c:strRef>
          </c:tx>
          <c:invertIfNegative val="0"/>
          <c:cat>
            <c:strRef>
              <c:f>EPR!$B$10:$F$11</c:f>
              <c:strCache>
                <c:ptCount val="5"/>
                <c:pt idx="0">
                  <c:v>2007</c:v>
                </c:pt>
                <c:pt idx="1">
                  <c:v>2008</c:v>
                </c:pt>
                <c:pt idx="2">
                  <c:v>2009</c:v>
                </c:pt>
                <c:pt idx="3">
                  <c:v>2010</c:v>
                </c:pt>
                <c:pt idx="4">
                  <c:v>2011</c:v>
                </c:pt>
              </c:strCache>
            </c:strRef>
          </c:cat>
          <c:val>
            <c:numRef>
              <c:f>EPR!$B$13:$F$13</c:f>
              <c:numCache>
                <c:formatCode>#,##0</c:formatCode>
                <c:ptCount val="5"/>
                <c:pt idx="0">
                  <c:v>571818</c:v>
                </c:pt>
                <c:pt idx="1">
                  <c:v>537197</c:v>
                </c:pt>
                <c:pt idx="2">
                  <c:v>497917</c:v>
                </c:pt>
                <c:pt idx="3">
                  <c:v>522271</c:v>
                </c:pt>
                <c:pt idx="4">
                  <c:v>546914</c:v>
                </c:pt>
              </c:numCache>
            </c:numRef>
          </c:val>
        </c:ser>
        <c:ser>
          <c:idx val="1"/>
          <c:order val="1"/>
          <c:tx>
            <c:strRef>
              <c:f>EPR!$A$12</c:f>
              <c:strCache>
                <c:ptCount val="1"/>
                <c:pt idx="0">
                  <c:v>Presupuesto ejercido (Recursos fiscales) </c:v>
                </c:pt>
              </c:strCache>
            </c:strRef>
          </c:tx>
          <c:invertIfNegative val="0"/>
          <c:cat>
            <c:strRef>
              <c:f>EPR!$B$10:$F$11</c:f>
              <c:strCache>
                <c:ptCount val="5"/>
                <c:pt idx="0">
                  <c:v>2007</c:v>
                </c:pt>
                <c:pt idx="1">
                  <c:v>2008</c:v>
                </c:pt>
                <c:pt idx="2">
                  <c:v>2009</c:v>
                </c:pt>
                <c:pt idx="3">
                  <c:v>2010</c:v>
                </c:pt>
                <c:pt idx="4">
                  <c:v>2011</c:v>
                </c:pt>
              </c:strCache>
            </c:strRef>
          </c:cat>
          <c:val>
            <c:numRef>
              <c:f>EPR!$B$12:$F$12</c:f>
              <c:numCache>
                <c:formatCode>#,##0</c:formatCode>
                <c:ptCount val="5"/>
                <c:pt idx="0">
                  <c:v>381040</c:v>
                </c:pt>
                <c:pt idx="1">
                  <c:v>423488</c:v>
                </c:pt>
                <c:pt idx="2">
                  <c:v>462415</c:v>
                </c:pt>
                <c:pt idx="3">
                  <c:v>472713</c:v>
                </c:pt>
                <c:pt idx="4">
                  <c:v>522410</c:v>
                </c:pt>
              </c:numCache>
            </c:numRef>
          </c:val>
        </c:ser>
        <c:dLbls>
          <c:showLegendKey val="0"/>
          <c:showVal val="0"/>
          <c:showCatName val="0"/>
          <c:showSerName val="0"/>
          <c:showPercent val="0"/>
          <c:showBubbleSize val="0"/>
        </c:dLbls>
        <c:gapWidth val="150"/>
        <c:overlap val="-10"/>
        <c:axId val="214660608"/>
        <c:axId val="215395136"/>
      </c:barChart>
      <c:lineChart>
        <c:grouping val="stacked"/>
        <c:varyColors val="0"/>
        <c:ser>
          <c:idx val="2"/>
          <c:order val="2"/>
          <c:tx>
            <c:strRef>
              <c:f>EPR!$A$14</c:f>
              <c:strCache>
                <c:ptCount val="1"/>
                <c:pt idx="0">
                  <c:v>Evolución del presupuesto reprogramado (Recursos  Fiscales) (%)</c:v>
                </c:pt>
              </c:strCache>
            </c:strRef>
          </c:tx>
          <c:spPr>
            <a:ln w="25400"/>
          </c:spPr>
          <c:cat>
            <c:numRef>
              <c:f>EPR!$B$11:$F$11</c:f>
              <c:numCache>
                <c:formatCode>General</c:formatCode>
                <c:ptCount val="5"/>
              </c:numCache>
            </c:numRef>
          </c:cat>
          <c:val>
            <c:numRef>
              <c:f>EPR!$B$14:$F$14</c:f>
              <c:numCache>
                <c:formatCode>0.0</c:formatCode>
                <c:ptCount val="5"/>
                <c:pt idx="0">
                  <c:v>66.636587165846478</c:v>
                </c:pt>
                <c:pt idx="1">
                  <c:v>78.832904874747996</c:v>
                </c:pt>
                <c:pt idx="2">
                  <c:v>92.869895986680504</c:v>
                </c:pt>
                <c:pt idx="3">
                  <c:v>90.511056520465431</c:v>
                </c:pt>
                <c:pt idx="4">
                  <c:v>95.519588088803715</c:v>
                </c:pt>
              </c:numCache>
            </c:numRef>
          </c:val>
          <c:smooth val="0"/>
        </c:ser>
        <c:dLbls>
          <c:showLegendKey val="0"/>
          <c:showVal val="0"/>
          <c:showCatName val="0"/>
          <c:showSerName val="0"/>
          <c:showPercent val="0"/>
          <c:showBubbleSize val="0"/>
        </c:dLbls>
        <c:marker val="1"/>
        <c:smooth val="0"/>
        <c:axId val="214662656"/>
        <c:axId val="215392256"/>
      </c:lineChart>
      <c:catAx>
        <c:axId val="214660608"/>
        <c:scaling>
          <c:orientation val="minMax"/>
        </c:scaling>
        <c:delete val="0"/>
        <c:axPos val="b"/>
        <c:numFmt formatCode="General" sourceLinked="1"/>
        <c:majorTickMark val="out"/>
        <c:minorTickMark val="none"/>
        <c:tickLblPos val="nextTo"/>
        <c:txPr>
          <a:bodyPr rot="0" vert="horz"/>
          <a:lstStyle/>
          <a:p>
            <a:pPr>
              <a:defRPr lang="es-MX" sz="800" b="0" i="0" u="none" strike="noStrike" baseline="0">
                <a:solidFill>
                  <a:srgbClr val="000000"/>
                </a:solidFill>
                <a:latin typeface="Arial"/>
                <a:ea typeface="Arial"/>
                <a:cs typeface="Arial"/>
              </a:defRPr>
            </a:pPr>
            <a:endParaRPr lang="es-MX"/>
          </a:p>
        </c:txPr>
        <c:crossAx val="215395136"/>
        <c:crosses val="autoZero"/>
        <c:auto val="1"/>
        <c:lblAlgn val="ctr"/>
        <c:lblOffset val="100"/>
        <c:tickLblSkip val="1"/>
        <c:tickMarkSkip val="1"/>
        <c:noMultiLvlLbl val="0"/>
      </c:catAx>
      <c:valAx>
        <c:axId val="215395136"/>
        <c:scaling>
          <c:orientation val="minMax"/>
        </c:scaling>
        <c:delete val="0"/>
        <c:axPos val="l"/>
        <c:numFmt formatCode="#,##0" sourceLinked="1"/>
        <c:majorTickMark val="out"/>
        <c:minorTickMark val="none"/>
        <c:tickLblPos val="nextTo"/>
        <c:txPr>
          <a:bodyPr rot="0" vert="horz"/>
          <a:lstStyle/>
          <a:p>
            <a:pPr>
              <a:defRPr lang="es-MX" sz="800" b="0" i="0" u="none" strike="noStrike" baseline="0">
                <a:solidFill>
                  <a:srgbClr val="000000"/>
                </a:solidFill>
                <a:latin typeface="Arial"/>
                <a:ea typeface="Arial"/>
                <a:cs typeface="Arial"/>
              </a:defRPr>
            </a:pPr>
            <a:endParaRPr lang="es-MX"/>
          </a:p>
        </c:txPr>
        <c:crossAx val="214660608"/>
        <c:crosses val="autoZero"/>
        <c:crossBetween val="between"/>
      </c:valAx>
      <c:catAx>
        <c:axId val="214662656"/>
        <c:scaling>
          <c:orientation val="minMax"/>
        </c:scaling>
        <c:delete val="1"/>
        <c:axPos val="b"/>
        <c:numFmt formatCode="General" sourceLinked="1"/>
        <c:majorTickMark val="out"/>
        <c:minorTickMark val="none"/>
        <c:tickLblPos val="none"/>
        <c:crossAx val="215392256"/>
        <c:crosses val="autoZero"/>
        <c:auto val="1"/>
        <c:lblAlgn val="ctr"/>
        <c:lblOffset val="100"/>
        <c:noMultiLvlLbl val="0"/>
      </c:catAx>
      <c:valAx>
        <c:axId val="215392256"/>
        <c:scaling>
          <c:orientation val="minMax"/>
        </c:scaling>
        <c:delete val="0"/>
        <c:axPos val="r"/>
        <c:numFmt formatCode="0" sourceLinked="0"/>
        <c:majorTickMark val="out"/>
        <c:minorTickMark val="none"/>
        <c:tickLblPos val="nextTo"/>
        <c:txPr>
          <a:bodyPr rot="0" vert="horz"/>
          <a:lstStyle/>
          <a:p>
            <a:pPr>
              <a:defRPr lang="es-MX" sz="700" b="0" i="0" u="none" strike="noStrike" baseline="0">
                <a:solidFill>
                  <a:srgbClr val="000000"/>
                </a:solidFill>
                <a:latin typeface="Arial"/>
                <a:ea typeface="Arial"/>
                <a:cs typeface="Arial"/>
              </a:defRPr>
            </a:pPr>
            <a:endParaRPr lang="es-MX"/>
          </a:p>
        </c:txPr>
        <c:crossAx val="214662656"/>
        <c:crosses val="max"/>
        <c:crossBetween val="between"/>
      </c:valAx>
    </c:plotArea>
    <c:legend>
      <c:legendPos val="r"/>
      <c:layout>
        <c:manualLayout>
          <c:xMode val="edge"/>
          <c:yMode val="edge"/>
          <c:x val="1.1655154358902109E-2"/>
          <c:y val="2.0618663630901549E-2"/>
          <c:w val="0.96969906894630564"/>
          <c:h val="0.1855677196976884"/>
        </c:manualLayout>
      </c:layout>
      <c:overlay val="0"/>
      <c:txPr>
        <a:bodyPr/>
        <a:lstStyle/>
        <a:p>
          <a:pPr>
            <a:defRPr lang="en-US" sz="735" b="0" i="0" u="none" strike="noStrike" baseline="0">
              <a:solidFill>
                <a:srgbClr val="000000"/>
              </a:solidFill>
              <a:latin typeface="Arial"/>
              <a:ea typeface="Arial"/>
              <a:cs typeface="Arial"/>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355" r="0.75000000000000355" t="1" header="0" footer="0"/>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598215516845153"/>
          <c:y val="0.29114414329118715"/>
          <c:w val="0.69937204118214824"/>
          <c:h val="0.57798496360936646"/>
        </c:manualLayout>
      </c:layout>
      <c:barChart>
        <c:barDir val="col"/>
        <c:grouping val="clustered"/>
        <c:varyColors val="0"/>
        <c:ser>
          <c:idx val="0"/>
          <c:order val="0"/>
          <c:tx>
            <c:strRef>
              <c:f>EGC!$A$14</c:f>
              <c:strCache>
                <c:ptCount val="1"/>
                <c:pt idx="0">
                  <c:v>Presupuesto reprogramado (gasto corriente)</c:v>
                </c:pt>
              </c:strCache>
            </c:strRef>
          </c:tx>
          <c:invertIfNegative val="0"/>
          <c:cat>
            <c:strRef>
              <c:f>EGC!$B$11:$F$12</c:f>
              <c:strCache>
                <c:ptCount val="5"/>
                <c:pt idx="0">
                  <c:v>2007</c:v>
                </c:pt>
                <c:pt idx="1">
                  <c:v>2008</c:v>
                </c:pt>
                <c:pt idx="2">
                  <c:v>2009</c:v>
                </c:pt>
                <c:pt idx="3">
                  <c:v>2010</c:v>
                </c:pt>
                <c:pt idx="4">
                  <c:v>2011</c:v>
                </c:pt>
              </c:strCache>
            </c:strRef>
          </c:cat>
          <c:val>
            <c:numRef>
              <c:f>EGC!$B$14:$F$14</c:f>
              <c:numCache>
                <c:formatCode>#,##0</c:formatCode>
                <c:ptCount val="5"/>
                <c:pt idx="0">
                  <c:v>556895</c:v>
                </c:pt>
                <c:pt idx="1">
                  <c:v>483576</c:v>
                </c:pt>
                <c:pt idx="2">
                  <c:v>555570</c:v>
                </c:pt>
                <c:pt idx="3">
                  <c:v>569174</c:v>
                </c:pt>
                <c:pt idx="4">
                  <c:v>609286</c:v>
                </c:pt>
              </c:numCache>
            </c:numRef>
          </c:val>
        </c:ser>
        <c:ser>
          <c:idx val="1"/>
          <c:order val="1"/>
          <c:tx>
            <c:strRef>
              <c:f>EGC!$A$13</c:f>
              <c:strCache>
                <c:ptCount val="1"/>
                <c:pt idx="0">
                  <c:v>Gasto corriente ejercido</c:v>
                </c:pt>
              </c:strCache>
            </c:strRef>
          </c:tx>
          <c:invertIfNegative val="0"/>
          <c:cat>
            <c:strRef>
              <c:f>EGC!$B$11:$F$12</c:f>
              <c:strCache>
                <c:ptCount val="5"/>
                <c:pt idx="0">
                  <c:v>2007</c:v>
                </c:pt>
                <c:pt idx="1">
                  <c:v>2008</c:v>
                </c:pt>
                <c:pt idx="2">
                  <c:v>2009</c:v>
                </c:pt>
                <c:pt idx="3">
                  <c:v>2010</c:v>
                </c:pt>
                <c:pt idx="4">
                  <c:v>2011</c:v>
                </c:pt>
              </c:strCache>
            </c:strRef>
          </c:cat>
          <c:val>
            <c:numRef>
              <c:f>EGC!$B$13:$F$13</c:f>
              <c:numCache>
                <c:formatCode>#,##0</c:formatCode>
                <c:ptCount val="5"/>
                <c:pt idx="0">
                  <c:v>451547</c:v>
                </c:pt>
                <c:pt idx="1">
                  <c:v>489675</c:v>
                </c:pt>
                <c:pt idx="2">
                  <c:v>521972</c:v>
                </c:pt>
                <c:pt idx="3">
                  <c:v>517487</c:v>
                </c:pt>
                <c:pt idx="4">
                  <c:v>556962</c:v>
                </c:pt>
              </c:numCache>
            </c:numRef>
          </c:val>
        </c:ser>
        <c:dLbls>
          <c:showLegendKey val="0"/>
          <c:showVal val="0"/>
          <c:showCatName val="0"/>
          <c:showSerName val="0"/>
          <c:showPercent val="0"/>
          <c:showBubbleSize val="0"/>
        </c:dLbls>
        <c:gapWidth val="150"/>
        <c:overlap val="-10"/>
        <c:axId val="215348224"/>
        <c:axId val="215394560"/>
      </c:barChart>
      <c:lineChart>
        <c:grouping val="stacked"/>
        <c:varyColors val="0"/>
        <c:ser>
          <c:idx val="2"/>
          <c:order val="2"/>
          <c:tx>
            <c:strRef>
              <c:f>EGC!$A$15</c:f>
              <c:strCache>
                <c:ptCount val="1"/>
                <c:pt idx="0">
                  <c:v>Evolución del gasto corriente (%)</c:v>
                </c:pt>
              </c:strCache>
            </c:strRef>
          </c:tx>
          <c:spPr>
            <a:ln w="25400"/>
          </c:spPr>
          <c:cat>
            <c:numRef>
              <c:f>EGC!$B$12:$F$12</c:f>
              <c:numCache>
                <c:formatCode>General</c:formatCode>
                <c:ptCount val="5"/>
              </c:numCache>
            </c:numRef>
          </c:cat>
          <c:val>
            <c:numRef>
              <c:f>EGC!$B$15:$F$15</c:f>
              <c:numCache>
                <c:formatCode>0.0</c:formatCode>
                <c:ptCount val="5"/>
                <c:pt idx="0">
                  <c:v>81.082968961833018</c:v>
                </c:pt>
                <c:pt idx="1">
                  <c:v>101.26122884510397</c:v>
                </c:pt>
                <c:pt idx="2">
                  <c:v>93.952517234551905</c:v>
                </c:pt>
                <c:pt idx="3">
                  <c:v>90.91894570026038</c:v>
                </c:pt>
                <c:pt idx="4">
                  <c:v>91.412243183004378</c:v>
                </c:pt>
              </c:numCache>
            </c:numRef>
          </c:val>
          <c:smooth val="0"/>
        </c:ser>
        <c:dLbls>
          <c:showLegendKey val="0"/>
          <c:showVal val="0"/>
          <c:showCatName val="0"/>
          <c:showSerName val="0"/>
          <c:showPercent val="0"/>
          <c:showBubbleSize val="0"/>
        </c:dLbls>
        <c:marker val="1"/>
        <c:smooth val="0"/>
        <c:axId val="215349760"/>
        <c:axId val="215396288"/>
      </c:lineChart>
      <c:catAx>
        <c:axId val="215348224"/>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15394560"/>
        <c:crosses val="autoZero"/>
        <c:auto val="1"/>
        <c:lblAlgn val="ctr"/>
        <c:lblOffset val="100"/>
        <c:tickLblSkip val="1"/>
        <c:tickMarkSkip val="1"/>
        <c:noMultiLvlLbl val="0"/>
      </c:catAx>
      <c:valAx>
        <c:axId val="215394560"/>
        <c:scaling>
          <c:orientation val="minMax"/>
        </c:scaling>
        <c:delete val="0"/>
        <c:axPos val="l"/>
        <c:numFmt formatCode="#,##0" sourceLinked="1"/>
        <c:majorTickMark val="out"/>
        <c:minorTickMark val="none"/>
        <c:tickLblPos val="nextTo"/>
        <c:txPr>
          <a:bodyPr rot="0" vert="horz"/>
          <a:lstStyle/>
          <a:p>
            <a:pPr>
              <a:defRPr lang="en-US"/>
            </a:pPr>
            <a:endParaRPr lang="es-MX"/>
          </a:p>
        </c:txPr>
        <c:crossAx val="215348224"/>
        <c:crosses val="autoZero"/>
        <c:crossBetween val="between"/>
      </c:valAx>
      <c:catAx>
        <c:axId val="215349760"/>
        <c:scaling>
          <c:orientation val="minMax"/>
        </c:scaling>
        <c:delete val="1"/>
        <c:axPos val="b"/>
        <c:numFmt formatCode="General" sourceLinked="1"/>
        <c:majorTickMark val="out"/>
        <c:minorTickMark val="none"/>
        <c:tickLblPos val="none"/>
        <c:crossAx val="215396288"/>
        <c:crosses val="autoZero"/>
        <c:auto val="1"/>
        <c:lblAlgn val="ctr"/>
        <c:lblOffset val="100"/>
        <c:noMultiLvlLbl val="0"/>
      </c:catAx>
      <c:valAx>
        <c:axId val="215396288"/>
        <c:scaling>
          <c:orientation val="minMax"/>
        </c:scaling>
        <c:delete val="0"/>
        <c:axPos val="r"/>
        <c:numFmt formatCode="0" sourceLinked="0"/>
        <c:majorTickMark val="out"/>
        <c:minorTickMark val="none"/>
        <c:tickLblPos val="nextTo"/>
        <c:txPr>
          <a:bodyPr rot="0" vert="horz"/>
          <a:lstStyle/>
          <a:p>
            <a:pPr>
              <a:defRPr lang="en-US"/>
            </a:pPr>
            <a:endParaRPr lang="es-MX"/>
          </a:p>
        </c:txPr>
        <c:crossAx val="215349760"/>
        <c:crosses val="max"/>
        <c:crossBetween val="between"/>
      </c:valAx>
    </c:plotArea>
    <c:legend>
      <c:legendPos val="r"/>
      <c:layout>
        <c:manualLayout>
          <c:xMode val="edge"/>
          <c:yMode val="edge"/>
          <c:x val="2.3375881433624214E-2"/>
          <c:y val="9.3700213075116248E-3"/>
          <c:w val="0.81249882226260173"/>
          <c:h val="0.23021163930001093"/>
        </c:manualLayout>
      </c:layout>
      <c:overlay val="0"/>
      <c:txPr>
        <a:bodyPr/>
        <a:lstStyle/>
        <a:p>
          <a:pPr>
            <a:defRPr lang="en-US" sz="800"/>
          </a:pPr>
          <a:endParaRPr lang="es-MX"/>
        </a:p>
      </c:txPr>
    </c:legend>
    <c:plotVisOnly val="1"/>
    <c:dispBlanksAs val="zero"/>
    <c:showDLblsOverMax val="0"/>
  </c:chart>
  <c:printSettings>
    <c:headerFooter alignWithMargins="0"/>
    <c:pageMargins b="1" l="0.75000000000000355" r="0.75000000000000355" t="1" header="0" footer="0"/>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2096317280453256"/>
          <c:y val="0.28523536669490401"/>
          <c:w val="0.65439093484419453"/>
          <c:h val="0.58389357417545051"/>
        </c:manualLayout>
      </c:layout>
      <c:barChart>
        <c:barDir val="col"/>
        <c:grouping val="clustered"/>
        <c:varyColors val="0"/>
        <c:ser>
          <c:idx val="0"/>
          <c:order val="0"/>
          <c:tx>
            <c:strRef>
              <c:f>EGI!$A$14</c:f>
              <c:strCache>
                <c:ptCount val="1"/>
                <c:pt idx="0">
                  <c:v> Presupuesto reprogramado (Gasto de inversión)</c:v>
                </c:pt>
              </c:strCache>
            </c:strRef>
          </c:tx>
          <c:invertIfNegative val="0"/>
          <c:cat>
            <c:strRef>
              <c:f>EGI!$B$11:$F$12</c:f>
              <c:strCache>
                <c:ptCount val="5"/>
                <c:pt idx="0">
                  <c:v>2007</c:v>
                </c:pt>
                <c:pt idx="1">
                  <c:v>2008</c:v>
                </c:pt>
                <c:pt idx="2">
                  <c:v>2009</c:v>
                </c:pt>
                <c:pt idx="3">
                  <c:v>2010</c:v>
                </c:pt>
                <c:pt idx="4">
                  <c:v>2011</c:v>
                </c:pt>
              </c:strCache>
            </c:strRef>
          </c:cat>
          <c:val>
            <c:numRef>
              <c:f>EGI!$B$14:$F$14</c:f>
              <c:numCache>
                <c:formatCode>#,##0</c:formatCode>
                <c:ptCount val="5"/>
                <c:pt idx="0">
                  <c:v>25921</c:v>
                </c:pt>
                <c:pt idx="1">
                  <c:v>8201</c:v>
                </c:pt>
                <c:pt idx="2">
                  <c:v>19600</c:v>
                </c:pt>
                <c:pt idx="3">
                  <c:v>30109</c:v>
                </c:pt>
                <c:pt idx="4">
                  <c:v>5365</c:v>
                </c:pt>
              </c:numCache>
            </c:numRef>
          </c:val>
        </c:ser>
        <c:ser>
          <c:idx val="1"/>
          <c:order val="1"/>
          <c:tx>
            <c:strRef>
              <c:f>EGI!$A$13</c:f>
              <c:strCache>
                <c:ptCount val="1"/>
                <c:pt idx="0">
                  <c:v>Gasto de inversión ejercido</c:v>
                </c:pt>
              </c:strCache>
            </c:strRef>
          </c:tx>
          <c:invertIfNegative val="0"/>
          <c:cat>
            <c:strRef>
              <c:f>EGI!$B$11:$F$12</c:f>
              <c:strCache>
                <c:ptCount val="5"/>
                <c:pt idx="0">
                  <c:v>2007</c:v>
                </c:pt>
                <c:pt idx="1">
                  <c:v>2008</c:v>
                </c:pt>
                <c:pt idx="2">
                  <c:v>2009</c:v>
                </c:pt>
                <c:pt idx="3">
                  <c:v>2010</c:v>
                </c:pt>
                <c:pt idx="4">
                  <c:v>2011</c:v>
                </c:pt>
              </c:strCache>
            </c:strRef>
          </c:cat>
          <c:val>
            <c:numRef>
              <c:f>EGI!$B$13:$F$13</c:f>
              <c:numCache>
                <c:formatCode>#,##0</c:formatCode>
                <c:ptCount val="5"/>
                <c:pt idx="0">
                  <c:v>8670</c:v>
                </c:pt>
                <c:pt idx="1">
                  <c:v>613</c:v>
                </c:pt>
                <c:pt idx="2">
                  <c:v>9514</c:v>
                </c:pt>
                <c:pt idx="3">
                  <c:v>748</c:v>
                </c:pt>
                <c:pt idx="4">
                  <c:v>3263</c:v>
                </c:pt>
              </c:numCache>
            </c:numRef>
          </c:val>
        </c:ser>
        <c:dLbls>
          <c:showLegendKey val="0"/>
          <c:showVal val="0"/>
          <c:showCatName val="0"/>
          <c:showSerName val="0"/>
          <c:showPercent val="0"/>
          <c:showBubbleSize val="0"/>
        </c:dLbls>
        <c:gapWidth val="150"/>
        <c:overlap val="-10"/>
        <c:axId val="239235072"/>
        <c:axId val="281364736"/>
      </c:barChart>
      <c:lineChart>
        <c:grouping val="stacked"/>
        <c:varyColors val="0"/>
        <c:ser>
          <c:idx val="2"/>
          <c:order val="2"/>
          <c:tx>
            <c:strRef>
              <c:f>EGI!$A$15</c:f>
              <c:strCache>
                <c:ptCount val="1"/>
                <c:pt idx="0">
                  <c:v>Evolución del gasto de inversión (Recursos Fiscales) (%)</c:v>
                </c:pt>
              </c:strCache>
            </c:strRef>
          </c:tx>
          <c:spPr>
            <a:ln w="25400"/>
          </c:spPr>
          <c:cat>
            <c:numRef>
              <c:f>EGI!$B$12:$F$12</c:f>
              <c:numCache>
                <c:formatCode>General</c:formatCode>
                <c:ptCount val="5"/>
              </c:numCache>
            </c:numRef>
          </c:cat>
          <c:val>
            <c:numRef>
              <c:f>EGI!$B$15:$F$15</c:f>
              <c:numCache>
                <c:formatCode>0.0</c:formatCode>
                <c:ptCount val="5"/>
                <c:pt idx="0">
                  <c:v>33.44778365032213</c:v>
                </c:pt>
                <c:pt idx="1">
                  <c:v>7.4746982075356669</c:v>
                </c:pt>
                <c:pt idx="2">
                  <c:v>48.54081632653061</c:v>
                </c:pt>
                <c:pt idx="3">
                  <c:v>2.4843070178351989</c:v>
                </c:pt>
                <c:pt idx="4">
                  <c:v>60.820130475302889</c:v>
                </c:pt>
              </c:numCache>
            </c:numRef>
          </c:val>
          <c:smooth val="0"/>
        </c:ser>
        <c:dLbls>
          <c:showLegendKey val="0"/>
          <c:showVal val="0"/>
          <c:showCatName val="0"/>
          <c:showSerName val="0"/>
          <c:showPercent val="0"/>
          <c:showBubbleSize val="0"/>
        </c:dLbls>
        <c:marker val="1"/>
        <c:smooth val="0"/>
        <c:axId val="239236608"/>
        <c:axId val="281399232"/>
      </c:lineChart>
      <c:catAx>
        <c:axId val="239235072"/>
        <c:scaling>
          <c:orientation val="minMax"/>
        </c:scaling>
        <c:delete val="0"/>
        <c:axPos val="b"/>
        <c:numFmt formatCode="General" sourceLinked="1"/>
        <c:majorTickMark val="out"/>
        <c:minorTickMark val="none"/>
        <c:tickLblPos val="nextTo"/>
        <c:txPr>
          <a:bodyPr rot="0" vert="horz"/>
          <a:lstStyle/>
          <a:p>
            <a:pPr>
              <a:defRPr lang="en-US"/>
            </a:pPr>
            <a:endParaRPr lang="es-MX"/>
          </a:p>
        </c:txPr>
        <c:crossAx val="281364736"/>
        <c:crosses val="autoZero"/>
        <c:auto val="1"/>
        <c:lblAlgn val="ctr"/>
        <c:lblOffset val="100"/>
        <c:tickLblSkip val="1"/>
        <c:tickMarkSkip val="1"/>
        <c:noMultiLvlLbl val="0"/>
      </c:catAx>
      <c:valAx>
        <c:axId val="281364736"/>
        <c:scaling>
          <c:logBase val="10"/>
          <c:orientation val="minMax"/>
        </c:scaling>
        <c:delete val="0"/>
        <c:axPos val="l"/>
        <c:title>
          <c:tx>
            <c:rich>
              <a:bodyPr/>
              <a:lstStyle/>
              <a:p>
                <a:pPr>
                  <a:defRPr lang="en-US"/>
                </a:pPr>
                <a:r>
                  <a:rPr lang="es-ES"/>
                  <a:t>Miles de pesos</a:t>
                </a:r>
              </a:p>
            </c:rich>
          </c:tx>
          <c:layout>
            <c:manualLayout>
              <c:xMode val="edge"/>
              <c:yMode val="edge"/>
              <c:x val="1.4164305949008507E-2"/>
              <c:y val="0.44966513414011111"/>
            </c:manualLayout>
          </c:layout>
          <c:overlay val="0"/>
          <c:spPr>
            <a:noFill/>
            <a:ln w="25400">
              <a:noFill/>
            </a:ln>
          </c:spPr>
        </c:title>
        <c:numFmt formatCode="#,##0" sourceLinked="1"/>
        <c:majorTickMark val="out"/>
        <c:minorTickMark val="none"/>
        <c:tickLblPos val="nextTo"/>
        <c:txPr>
          <a:bodyPr rot="0" vert="horz"/>
          <a:lstStyle/>
          <a:p>
            <a:pPr>
              <a:defRPr lang="en-US"/>
            </a:pPr>
            <a:endParaRPr lang="es-MX"/>
          </a:p>
        </c:txPr>
        <c:crossAx val="239235072"/>
        <c:crosses val="autoZero"/>
        <c:crossBetween val="between"/>
      </c:valAx>
      <c:catAx>
        <c:axId val="239236608"/>
        <c:scaling>
          <c:orientation val="minMax"/>
        </c:scaling>
        <c:delete val="1"/>
        <c:axPos val="b"/>
        <c:numFmt formatCode="General" sourceLinked="1"/>
        <c:majorTickMark val="out"/>
        <c:minorTickMark val="none"/>
        <c:tickLblPos val="none"/>
        <c:crossAx val="281399232"/>
        <c:crosses val="autoZero"/>
        <c:auto val="1"/>
        <c:lblAlgn val="ctr"/>
        <c:lblOffset val="100"/>
        <c:noMultiLvlLbl val="0"/>
      </c:catAx>
      <c:valAx>
        <c:axId val="281399232"/>
        <c:scaling>
          <c:orientation val="minMax"/>
        </c:scaling>
        <c:delete val="0"/>
        <c:axPos val="r"/>
        <c:title>
          <c:tx>
            <c:rich>
              <a:bodyPr rot="0" vert="horz"/>
              <a:lstStyle/>
              <a:p>
                <a:pPr>
                  <a:defRPr lang="en-US"/>
                </a:pPr>
                <a:r>
                  <a:rPr lang="es-ES"/>
                  <a:t>%</a:t>
                </a:r>
              </a:p>
            </c:rich>
          </c:tx>
          <c:layout>
            <c:manualLayout>
              <c:xMode val="edge"/>
              <c:yMode val="edge"/>
              <c:x val="0.94980169971671391"/>
              <c:y val="0.54362521798869345"/>
            </c:manualLayout>
          </c:layout>
          <c:overlay val="0"/>
          <c:spPr>
            <a:noFill/>
            <a:ln w="25400">
              <a:noFill/>
            </a:ln>
          </c:spPr>
        </c:title>
        <c:numFmt formatCode="0" sourceLinked="0"/>
        <c:majorTickMark val="out"/>
        <c:minorTickMark val="none"/>
        <c:tickLblPos val="nextTo"/>
        <c:txPr>
          <a:bodyPr rot="0" vert="horz"/>
          <a:lstStyle/>
          <a:p>
            <a:pPr>
              <a:defRPr lang="en-US"/>
            </a:pPr>
            <a:endParaRPr lang="es-MX"/>
          </a:p>
        </c:txPr>
        <c:crossAx val="239236608"/>
        <c:crosses val="max"/>
        <c:crossBetween val="between"/>
      </c:valAx>
    </c:plotArea>
    <c:legend>
      <c:legendPos val="r"/>
      <c:layout>
        <c:manualLayout>
          <c:xMode val="edge"/>
          <c:yMode val="edge"/>
          <c:x val="1.4164305949008507E-2"/>
          <c:y val="5.3691275167785227E-2"/>
          <c:w val="0.943342776203966"/>
          <c:h val="0.18791981539220406"/>
        </c:manualLayout>
      </c:layout>
      <c:overlay val="0"/>
      <c:txPr>
        <a:bodyPr/>
        <a:lstStyle/>
        <a:p>
          <a:pPr>
            <a:defRPr lang="en-US"/>
          </a:pPr>
          <a:endParaRPr lang="es-MX"/>
        </a:p>
      </c:txPr>
    </c:legend>
    <c:plotVisOnly val="1"/>
    <c:dispBlanksAs val="zero"/>
    <c:showDLblsOverMax val="0"/>
  </c:chart>
  <c:printSettings>
    <c:headerFooter alignWithMargins="0"/>
    <c:pageMargins b="1" l="0.75000000000000355" r="0.75000000000000355" t="1" header="0" footer="0"/>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1"/>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246458923512859"/>
          <c:y val="0.19127552009019008"/>
          <c:w val="0.6915360650740161"/>
          <c:h val="0.67785340590815701"/>
        </c:manualLayout>
      </c:layout>
      <c:barChart>
        <c:barDir val="col"/>
        <c:grouping val="clustered"/>
        <c:varyColors val="0"/>
        <c:ser>
          <c:idx val="0"/>
          <c:order val="0"/>
          <c:tx>
            <c:strRef>
              <c:f>AUTOF!$A$14</c:f>
              <c:strCache>
                <c:ptCount val="1"/>
                <c:pt idx="0">
                  <c:v>Presupuesto ejercido</c:v>
                </c:pt>
              </c:strCache>
            </c:strRef>
          </c:tx>
          <c:invertIfNegative val="0"/>
          <c:cat>
            <c:strRef>
              <c:f>AUTOF!$B$11:$F$12</c:f>
              <c:strCache>
                <c:ptCount val="5"/>
                <c:pt idx="0">
                  <c:v>2007</c:v>
                </c:pt>
                <c:pt idx="1">
                  <c:v>2008</c:v>
                </c:pt>
                <c:pt idx="2">
                  <c:v>2009</c:v>
                </c:pt>
                <c:pt idx="3">
                  <c:v>2010</c:v>
                </c:pt>
                <c:pt idx="4">
                  <c:v>2011</c:v>
                </c:pt>
              </c:strCache>
            </c:strRef>
          </c:cat>
          <c:val>
            <c:numRef>
              <c:f>AUTOF!$B$14:$F$14</c:f>
              <c:numCache>
                <c:formatCode>#,##0</c:formatCode>
                <c:ptCount val="5"/>
                <c:pt idx="0">
                  <c:v>460217</c:v>
                </c:pt>
                <c:pt idx="1">
                  <c:v>490288</c:v>
                </c:pt>
                <c:pt idx="2">
                  <c:v>531486</c:v>
                </c:pt>
                <c:pt idx="3">
                  <c:v>518241</c:v>
                </c:pt>
                <c:pt idx="4">
                  <c:v>560225</c:v>
                </c:pt>
              </c:numCache>
            </c:numRef>
          </c:val>
        </c:ser>
        <c:ser>
          <c:idx val="1"/>
          <c:order val="1"/>
          <c:tx>
            <c:strRef>
              <c:f>AUTOF!$A$13</c:f>
              <c:strCache>
                <c:ptCount val="1"/>
                <c:pt idx="0">
                  <c:v>Ingresos propios ejercidos </c:v>
                </c:pt>
              </c:strCache>
            </c:strRef>
          </c:tx>
          <c:invertIfNegative val="0"/>
          <c:cat>
            <c:strRef>
              <c:f>AUTOF!$B$11:$F$12</c:f>
              <c:strCache>
                <c:ptCount val="5"/>
                <c:pt idx="0">
                  <c:v>2007</c:v>
                </c:pt>
                <c:pt idx="1">
                  <c:v>2008</c:v>
                </c:pt>
                <c:pt idx="2">
                  <c:v>2009</c:v>
                </c:pt>
                <c:pt idx="3">
                  <c:v>2010</c:v>
                </c:pt>
                <c:pt idx="4">
                  <c:v>2011</c:v>
                </c:pt>
              </c:strCache>
            </c:strRef>
          </c:cat>
          <c:val>
            <c:numRef>
              <c:f>AUTOF!$B$13:$F$13</c:f>
              <c:numCache>
                <c:formatCode>#,##0</c:formatCode>
                <c:ptCount val="5"/>
                <c:pt idx="0">
                  <c:v>36729</c:v>
                </c:pt>
                <c:pt idx="1">
                  <c:v>46755</c:v>
                </c:pt>
                <c:pt idx="2">
                  <c:v>69071</c:v>
                </c:pt>
                <c:pt idx="3">
                  <c:v>45528</c:v>
                </c:pt>
                <c:pt idx="4">
                  <c:v>37815</c:v>
                </c:pt>
              </c:numCache>
            </c:numRef>
          </c:val>
        </c:ser>
        <c:dLbls>
          <c:showLegendKey val="0"/>
          <c:showVal val="0"/>
          <c:showCatName val="0"/>
          <c:showSerName val="0"/>
          <c:showPercent val="0"/>
          <c:showBubbleSize val="0"/>
        </c:dLbls>
        <c:gapWidth val="150"/>
        <c:overlap val="-10"/>
        <c:axId val="239839744"/>
        <c:axId val="239468544"/>
      </c:barChart>
      <c:lineChart>
        <c:grouping val="stacked"/>
        <c:varyColors val="0"/>
        <c:ser>
          <c:idx val="2"/>
          <c:order val="2"/>
          <c:tx>
            <c:strRef>
              <c:f>AUTOF!$A$15</c:f>
              <c:strCache>
                <c:ptCount val="1"/>
                <c:pt idx="0">
                  <c:v>Índice de autofinanciamiento (%)</c:v>
                </c:pt>
              </c:strCache>
            </c:strRef>
          </c:tx>
          <c:spPr>
            <a:ln w="25400"/>
          </c:spPr>
          <c:cat>
            <c:numRef>
              <c:f>AUTOF!$B$12:$F$12</c:f>
              <c:numCache>
                <c:formatCode>General</c:formatCode>
                <c:ptCount val="5"/>
              </c:numCache>
            </c:numRef>
          </c:cat>
          <c:val>
            <c:numRef>
              <c:f>AUTOF!$B$15:$F$15</c:f>
              <c:numCache>
                <c:formatCode>0.0</c:formatCode>
                <c:ptCount val="5"/>
                <c:pt idx="0">
                  <c:v>7.9808003615685648</c:v>
                </c:pt>
                <c:pt idx="1">
                  <c:v>9.5362317658192737</c:v>
                </c:pt>
                <c:pt idx="2">
                  <c:v>12.995826795061394</c:v>
                </c:pt>
                <c:pt idx="3">
                  <c:v>8.785101912044782</c:v>
                </c:pt>
                <c:pt idx="4">
                  <c:v>6.7499665313043868</c:v>
                </c:pt>
              </c:numCache>
            </c:numRef>
          </c:val>
          <c:smooth val="0"/>
        </c:ser>
        <c:dLbls>
          <c:showLegendKey val="0"/>
          <c:showVal val="0"/>
          <c:showCatName val="0"/>
          <c:showSerName val="0"/>
          <c:showPercent val="0"/>
          <c:showBubbleSize val="0"/>
        </c:dLbls>
        <c:marker val="1"/>
        <c:smooth val="0"/>
        <c:axId val="265549312"/>
        <c:axId val="239469120"/>
      </c:lineChart>
      <c:catAx>
        <c:axId val="239839744"/>
        <c:scaling>
          <c:orientation val="minMax"/>
        </c:scaling>
        <c:delete val="0"/>
        <c:axPos val="b"/>
        <c:numFmt formatCode="General"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39468544"/>
        <c:crosses val="autoZero"/>
        <c:auto val="1"/>
        <c:lblAlgn val="ctr"/>
        <c:lblOffset val="100"/>
        <c:tickLblSkip val="1"/>
        <c:tickMarkSkip val="1"/>
        <c:noMultiLvlLbl val="0"/>
      </c:catAx>
      <c:valAx>
        <c:axId val="239468544"/>
        <c:scaling>
          <c:orientation val="minMax"/>
        </c:scaling>
        <c:delete val="0"/>
        <c:axPos val="l"/>
        <c:title>
          <c:tx>
            <c:rich>
              <a:bodyPr/>
              <a:lstStyle/>
              <a:p>
                <a:pPr>
                  <a:defRPr lang="en-US" sz="1000" b="1" i="0" u="none" strike="noStrike" baseline="0">
                    <a:solidFill>
                      <a:srgbClr val="000000"/>
                    </a:solidFill>
                    <a:latin typeface="Calibri"/>
                    <a:ea typeface="Calibri"/>
                    <a:cs typeface="Calibri"/>
                  </a:defRPr>
                </a:pPr>
                <a:r>
                  <a:rPr lang="en-US"/>
                  <a:t>Miles de pesos</a:t>
                </a:r>
              </a:p>
            </c:rich>
          </c:tx>
          <c:layout>
            <c:manualLayout>
              <c:xMode val="edge"/>
              <c:yMode val="edge"/>
              <c:x val="1.4164326716018376E-2"/>
              <c:y val="0.44966510765101725"/>
            </c:manualLayout>
          </c:layout>
          <c:overlay val="0"/>
          <c:spPr>
            <a:noFill/>
            <a:ln w="25400">
              <a:noFill/>
            </a:ln>
          </c:spPr>
        </c:title>
        <c:numFmt formatCode="#,##0" sourceLinked="1"/>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39839744"/>
        <c:crosses val="autoZero"/>
        <c:crossBetween val="between"/>
      </c:valAx>
      <c:catAx>
        <c:axId val="265549312"/>
        <c:scaling>
          <c:orientation val="minMax"/>
        </c:scaling>
        <c:delete val="1"/>
        <c:axPos val="b"/>
        <c:numFmt formatCode="General" sourceLinked="1"/>
        <c:majorTickMark val="out"/>
        <c:minorTickMark val="none"/>
        <c:tickLblPos val="none"/>
        <c:crossAx val="239469120"/>
        <c:crosses val="autoZero"/>
        <c:auto val="1"/>
        <c:lblAlgn val="ctr"/>
        <c:lblOffset val="100"/>
        <c:noMultiLvlLbl val="0"/>
      </c:catAx>
      <c:valAx>
        <c:axId val="239469120"/>
        <c:scaling>
          <c:orientation val="minMax"/>
        </c:scaling>
        <c:delete val="0"/>
        <c:axPos val="r"/>
        <c:title>
          <c:tx>
            <c:rich>
              <a:bodyPr rot="0" vert="horz"/>
              <a:lstStyle/>
              <a:p>
                <a:pPr algn="ctr">
                  <a:defRPr lang="en-US" sz="1000" b="1" i="0" u="none" strike="noStrike" baseline="0">
                    <a:solidFill>
                      <a:srgbClr val="000000"/>
                    </a:solidFill>
                    <a:latin typeface="Calibri"/>
                    <a:ea typeface="Calibri"/>
                    <a:cs typeface="Calibri"/>
                  </a:defRPr>
                </a:pPr>
                <a:r>
                  <a:rPr lang="en-US"/>
                  <a:t>%</a:t>
                </a:r>
              </a:p>
            </c:rich>
          </c:tx>
          <c:layout>
            <c:manualLayout>
              <c:xMode val="edge"/>
              <c:yMode val="edge"/>
              <c:x val="0.95046295023595728"/>
              <c:y val="0.543625204744145"/>
            </c:manualLayout>
          </c:layout>
          <c:overlay val="0"/>
          <c:spPr>
            <a:noFill/>
            <a:ln w="25400">
              <a:noFill/>
            </a:ln>
          </c:spPr>
        </c:title>
        <c:numFmt formatCode="0" sourceLinked="0"/>
        <c:majorTickMark val="out"/>
        <c:minorTickMark val="none"/>
        <c:tickLblPos val="nextTo"/>
        <c:txPr>
          <a:bodyPr rot="0" vert="horz"/>
          <a:lstStyle/>
          <a:p>
            <a:pPr>
              <a:defRPr lang="es-MX" sz="1000" b="0" i="0" u="none" strike="noStrike" baseline="0">
                <a:solidFill>
                  <a:srgbClr val="000000"/>
                </a:solidFill>
                <a:latin typeface="Calibri"/>
                <a:ea typeface="Calibri"/>
                <a:cs typeface="Calibri"/>
              </a:defRPr>
            </a:pPr>
            <a:endParaRPr lang="es-MX"/>
          </a:p>
        </c:txPr>
        <c:crossAx val="265549312"/>
        <c:crosses val="max"/>
        <c:crossBetween val="between"/>
      </c:valAx>
    </c:plotArea>
    <c:legend>
      <c:legendPos val="r"/>
      <c:layout>
        <c:manualLayout>
          <c:xMode val="edge"/>
          <c:yMode val="edge"/>
          <c:x val="1.3245102466929793E-2"/>
          <c:y val="5.2040863313138523E-3"/>
          <c:w val="0.68653562943036117"/>
          <c:h val="0.1865451029147675"/>
        </c:manualLayout>
      </c:layout>
      <c:overlay val="0"/>
      <c:txPr>
        <a:bodyPr/>
        <a:lstStyle/>
        <a:p>
          <a:pPr>
            <a:defRPr lang="en-US" sz="920" b="0" i="0" u="none" strike="noStrike" baseline="0">
              <a:solidFill>
                <a:srgbClr val="000000"/>
              </a:solidFill>
              <a:latin typeface="Calibri"/>
              <a:ea typeface="Calibri"/>
              <a:cs typeface="Calibri"/>
            </a:defRPr>
          </a:pPr>
          <a:endParaRPr lang="es-MX"/>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alignWithMargins="0"/>
    <c:pageMargins b="1" l="0.75000000000000355" r="0.75000000000000355" t="1" header="0" footer="0"/>
    <c:pageSetup orientation="landscape"/>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cuantificación del volúmen total de personas capacitadas , agrupa a las distintas modalidades de este servicio que proporciona el  Sistema Conalep.</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(Capacitados en el trabajo+Capacitados para el trabajo)</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ABE1C8E1-7FBB-4CD1-B419-6509392F5F8E}" type="presOf" srcId="{5F3CE698-83EC-4F46-A588-C2A27444A963}" destId="{855A7947-3FE3-4593-9B5B-25A83DDF0DE0}" srcOrd="0" destOrd="0" presId="urn:microsoft.com/office/officeart/2005/8/layout/vList5"/>
    <dgm:cxn modelId="{D74F67EC-B4D2-4CC6-BEB6-D531E2DFD5E6}" type="presOf" srcId="{ABEB45ED-5C4E-4984-84AD-90C0ACDFAA4F}" destId="{9553F992-FFD1-4A84-9FE6-C30B4C8A1690}" srcOrd="0" destOrd="1" presId="urn:microsoft.com/office/officeart/2005/8/layout/vList5"/>
    <dgm:cxn modelId="{05C7F9B0-8D19-40D4-95D8-02BB46E29CC3}" type="presOf" srcId="{5C81CDAA-A043-4A6F-8116-6EC1B37F326A}" destId="{036A28D4-44BD-4EB7-A6C9-3CB02BB10A58}" srcOrd="0" destOrd="0" presId="urn:microsoft.com/office/officeart/2005/8/layout/vList5"/>
    <dgm:cxn modelId="{30AA4491-9BED-41CB-B641-BCB2FF383336}" type="presOf" srcId="{CB31F788-5EAF-4029-B608-2DE9ACC8C65B}" destId="{9553F992-FFD1-4A84-9FE6-C30B4C8A169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D1137E8A-3015-43A8-BFE6-5A36E8951216}" type="presOf" srcId="{6D3234EB-5E70-47CC-9D9C-C6F5A670C9BB}" destId="{E4FD1D0D-3F88-4026-8B59-9676C7D33E72}" srcOrd="0" destOrd="0" presId="urn:microsoft.com/office/officeart/2005/8/layout/vList5"/>
    <dgm:cxn modelId="{17592830-C9EC-433B-8D3C-D7F95EF36FF8}" type="presOf" srcId="{9C16EF9A-BB3F-4155-8EAC-CFB88B7FB705}" destId="{B9B679CA-3EAA-4529-A485-FDACFF403B76}"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2943FEF4-7E22-4D95-B7BB-601AF6EDF4D1}" type="presOf" srcId="{6A1B0731-4605-46AC-B5B5-96265937D531}" destId="{AF79752F-4DDD-44EB-8B2D-1B53B838B84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4497CBF8-51B2-46F3-BB1D-93BBA4297716}" srcId="{5F3CE698-83EC-4F46-A588-C2A27444A963}" destId="{6A1B0731-4605-46AC-B5B5-96265937D531}" srcOrd="1" destOrd="0" parTransId="{0E41CDA5-80AA-4FC9-B188-50285C28FAA2}" sibTransId="{94D1116D-750D-412B-B14F-E521CAE3633C}"/>
    <dgm:cxn modelId="{C4335EA6-9C69-4CD5-B1A3-7D97D60900DE}" type="presOf" srcId="{640F6350-8D1C-4949-8640-268550B289E8}" destId="{173DD0A6-FDC8-421F-9D81-939392B323A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A0D233BF-ADB6-4A33-8377-E92D50B9C8E9}" type="presOf" srcId="{E10972A8-2130-4DF2-9586-0192D1E633EB}" destId="{2C73E0ED-031D-4BA6-B300-AB7AAE9ABE10}" srcOrd="0" destOrd="0" presId="urn:microsoft.com/office/officeart/2005/8/layout/vList5"/>
    <dgm:cxn modelId="{87E3AC54-3381-44B3-9008-E5106F133FB1}" type="presOf" srcId="{FC6A3C28-4DA2-44F2-90A8-D9B3F9E3CCC2}" destId="{F1BCD501-2DC2-49B5-B2E1-CC5252C1117E}" srcOrd="0" destOrd="0" presId="urn:microsoft.com/office/officeart/2005/8/layout/vList5"/>
    <dgm:cxn modelId="{3FA86740-7E44-429E-B395-AA07D2FFEBE2}" type="presParOf" srcId="{855A7947-3FE3-4593-9B5B-25A83DDF0DE0}" destId="{664B1A7B-B055-4200-93AE-7C607492048C}" srcOrd="0" destOrd="0" presId="urn:microsoft.com/office/officeart/2005/8/layout/vList5"/>
    <dgm:cxn modelId="{A4109657-811B-429C-8F41-7FAC582C2CEC}" type="presParOf" srcId="{664B1A7B-B055-4200-93AE-7C607492048C}" destId="{036A28D4-44BD-4EB7-A6C9-3CB02BB10A58}" srcOrd="0" destOrd="0" presId="urn:microsoft.com/office/officeart/2005/8/layout/vList5"/>
    <dgm:cxn modelId="{8F925101-1A19-4001-81DB-9CC617B32386}" type="presParOf" srcId="{664B1A7B-B055-4200-93AE-7C607492048C}" destId="{E4FD1D0D-3F88-4026-8B59-9676C7D33E72}" srcOrd="1" destOrd="0" presId="urn:microsoft.com/office/officeart/2005/8/layout/vList5"/>
    <dgm:cxn modelId="{1B6DF22D-F61E-4B53-81EF-58CD9F01F2DE}" type="presParOf" srcId="{855A7947-3FE3-4593-9B5B-25A83DDF0DE0}" destId="{AE9A78C4-B958-41B4-9829-5BEBF700FA0A}" srcOrd="1" destOrd="0" presId="urn:microsoft.com/office/officeart/2005/8/layout/vList5"/>
    <dgm:cxn modelId="{2AD02483-333D-4130-A67C-9ECB56B9C8D6}" type="presParOf" srcId="{855A7947-3FE3-4593-9B5B-25A83DDF0DE0}" destId="{A437FBAA-8A62-4D1A-8086-B1D54AF76303}" srcOrd="2" destOrd="0" presId="urn:microsoft.com/office/officeart/2005/8/layout/vList5"/>
    <dgm:cxn modelId="{0A3C35EB-338B-4599-825C-3C628D045252}" type="presParOf" srcId="{A437FBAA-8A62-4D1A-8086-B1D54AF76303}" destId="{AF79752F-4DDD-44EB-8B2D-1B53B838B840}" srcOrd="0" destOrd="0" presId="urn:microsoft.com/office/officeart/2005/8/layout/vList5"/>
    <dgm:cxn modelId="{43D01853-F122-41DC-8FD5-05F9F40E1D08}" type="presParOf" srcId="{A437FBAA-8A62-4D1A-8086-B1D54AF76303}" destId="{2C73E0ED-031D-4BA6-B300-AB7AAE9ABE10}" srcOrd="1" destOrd="0" presId="urn:microsoft.com/office/officeart/2005/8/layout/vList5"/>
    <dgm:cxn modelId="{BCE14677-69CA-4975-88DF-464AC906E895}" type="presParOf" srcId="{855A7947-3FE3-4593-9B5B-25A83DDF0DE0}" destId="{80F9C0DF-82F8-41C3-ACEA-77E703079C6B}" srcOrd="3" destOrd="0" presId="urn:microsoft.com/office/officeart/2005/8/layout/vList5"/>
    <dgm:cxn modelId="{F9061405-DDDB-496E-9D0C-79B4F2C9C7FD}" type="presParOf" srcId="{855A7947-3FE3-4593-9B5B-25A83DDF0DE0}" destId="{812CB7ED-78D0-4AAF-A694-174F3A354C15}" srcOrd="4" destOrd="0" presId="urn:microsoft.com/office/officeart/2005/8/layout/vList5"/>
    <dgm:cxn modelId="{15ADAA97-0618-456D-8A98-7F935D84EC4A}" type="presParOf" srcId="{812CB7ED-78D0-4AAF-A694-174F3A354C15}" destId="{173DD0A6-FDC8-421F-9D81-939392B323A2}" srcOrd="0" destOrd="0" presId="urn:microsoft.com/office/officeart/2005/8/layout/vList5"/>
    <dgm:cxn modelId="{CA916A48-BF8D-4E04-A303-1FE00002E467}" type="presParOf" srcId="{812CB7ED-78D0-4AAF-A694-174F3A354C15}" destId="{B9B679CA-3EAA-4529-A485-FDACFF403B76}" srcOrd="1" destOrd="0" presId="urn:microsoft.com/office/officeart/2005/8/layout/vList5"/>
    <dgm:cxn modelId="{ADEC1728-4A6B-4C37-9D89-27EACF9C0AF0}" type="presParOf" srcId="{855A7947-3FE3-4593-9B5B-25A83DDF0DE0}" destId="{9368C20E-C076-406B-B1E6-1A98DDD517D1}" srcOrd="5" destOrd="0" presId="urn:microsoft.com/office/officeart/2005/8/layout/vList5"/>
    <dgm:cxn modelId="{4880B0D1-AAB6-4E82-8A4E-92C782B8CA4E}" type="presParOf" srcId="{855A7947-3FE3-4593-9B5B-25A83DDF0DE0}" destId="{E6FB44D2-E69C-4F10-B152-503965941D26}" srcOrd="6" destOrd="0" presId="urn:microsoft.com/office/officeart/2005/8/layout/vList5"/>
    <dgm:cxn modelId="{BA6720B8-0D23-4DF3-B4D5-16A8AA6E797E}" type="presParOf" srcId="{E6FB44D2-E69C-4F10-B152-503965941D26}" destId="{F1BCD501-2DC2-49B5-B2E1-CC5252C1117E}" srcOrd="0" destOrd="0" presId="urn:microsoft.com/office/officeart/2005/8/layout/vList5"/>
    <dgm:cxn modelId="{7621A895-E07C-4BC4-9774-20643357298A}"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9"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just" rtl="0"/>
          <a:r>
            <a:rPr lang="es-ES" sz="800" b="0" i="0" strike="noStrike">
              <a:solidFill>
                <a:srgbClr val="000000"/>
              </a:solidFill>
              <a:latin typeface="Arial"/>
              <a:cs typeface="Arial"/>
            </a:rPr>
            <a:t>El índice del cumplimiento de normatividad de partidas restringidas determina el porcentaje del presupuesto ejercido de las partidas sujetas a restricción respecto del presupuesto autorizado para éstas. </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de partidas sujetas a restricción/Presupuesto autorizado de partidas sujetas a restricción)*100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5" custLinFactNeighborY="4927">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E420F7EC-DBB4-484E-B5C7-C910AFC739BC}" type="presOf" srcId="{ABEB45ED-5C4E-4984-84AD-90C0ACDFAA4F}" destId="{9553F992-FFD1-4A84-9FE6-C30B4C8A1690}" srcOrd="0" destOrd="1"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03425B8E-D65E-4893-8352-54A59348944A}" type="presOf" srcId="{E10972A8-2130-4DF2-9586-0192D1E633EB}" destId="{2C73E0ED-031D-4BA6-B300-AB7AAE9ABE10}" srcOrd="0" destOrd="0" presId="urn:microsoft.com/office/officeart/2005/8/layout/vList5"/>
    <dgm:cxn modelId="{DA506164-A036-4601-8DBC-5307A63FB67C}" type="presOf" srcId="{9C16EF9A-BB3F-4155-8EAC-CFB88B7FB705}" destId="{B9B679CA-3EAA-4529-A485-FDACFF403B76}" srcOrd="0" destOrd="0" presId="urn:microsoft.com/office/officeart/2005/8/layout/vList5"/>
    <dgm:cxn modelId="{40592329-FC3B-49DE-94CA-D043DB6E89D3}" type="presOf" srcId="{FC6A3C28-4DA2-44F2-90A8-D9B3F9E3CCC2}" destId="{F1BCD501-2DC2-49B5-B2E1-CC5252C1117E}"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214FFA88-E86D-4D9A-B842-3E8E52EB7B68}" type="presOf" srcId="{5C81CDAA-A043-4A6F-8116-6EC1B37F326A}" destId="{036A28D4-44BD-4EB7-A6C9-3CB02BB10A58}" srcOrd="0" destOrd="0" presId="urn:microsoft.com/office/officeart/2005/8/layout/vList5"/>
    <dgm:cxn modelId="{AAF49A51-ED58-4391-83A0-ABC8B4B86474}" type="presOf" srcId="{CB31F788-5EAF-4029-B608-2DE9ACC8C65B}" destId="{9553F992-FFD1-4A84-9FE6-C30B4C8A1690}" srcOrd="0" destOrd="0" presId="urn:microsoft.com/office/officeart/2005/8/layout/vList5"/>
    <dgm:cxn modelId="{BFADC53C-C5FC-431B-AE56-D82260F3892F}" type="presOf" srcId="{6D3234EB-5E70-47CC-9D9C-C6F5A670C9BB}" destId="{E4FD1D0D-3F88-4026-8B59-9676C7D33E7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6E4FC027-D72F-4386-B488-DE0AA98E8319}" type="presOf" srcId="{5F3CE698-83EC-4F46-A588-C2A27444A963}" destId="{855A7947-3FE3-4593-9B5B-25A83DDF0DE0}" srcOrd="0" destOrd="0" presId="urn:microsoft.com/office/officeart/2005/8/layout/vList5"/>
    <dgm:cxn modelId="{C47B5D36-6B90-4A07-BA88-ABC9FAB38A9D}" type="presOf" srcId="{640F6350-8D1C-4949-8640-268550B289E8}" destId="{173DD0A6-FDC8-421F-9D81-939392B323A2}" srcOrd="0" destOrd="0" presId="urn:microsoft.com/office/officeart/2005/8/layout/vList5"/>
    <dgm:cxn modelId="{B26503F8-CED6-4899-AC01-F20F558A191F}" type="presOf" srcId="{6A1B0731-4605-46AC-B5B5-96265937D531}" destId="{AF79752F-4DDD-44EB-8B2D-1B53B838B840}" srcOrd="0" destOrd="0" presId="urn:microsoft.com/office/officeart/2005/8/layout/vList5"/>
    <dgm:cxn modelId="{B954A835-BC1D-4F54-8263-31EF90FA7C5B}" type="presParOf" srcId="{855A7947-3FE3-4593-9B5B-25A83DDF0DE0}" destId="{664B1A7B-B055-4200-93AE-7C607492048C}" srcOrd="0" destOrd="0" presId="urn:microsoft.com/office/officeart/2005/8/layout/vList5"/>
    <dgm:cxn modelId="{584C4C1F-8F93-441A-B4C2-314EFD2F90F2}" type="presParOf" srcId="{664B1A7B-B055-4200-93AE-7C607492048C}" destId="{036A28D4-44BD-4EB7-A6C9-3CB02BB10A58}" srcOrd="0" destOrd="0" presId="urn:microsoft.com/office/officeart/2005/8/layout/vList5"/>
    <dgm:cxn modelId="{2BAF2673-41AE-467A-BE16-6D5EC88DC73C}" type="presParOf" srcId="{664B1A7B-B055-4200-93AE-7C607492048C}" destId="{E4FD1D0D-3F88-4026-8B59-9676C7D33E72}" srcOrd="1" destOrd="0" presId="urn:microsoft.com/office/officeart/2005/8/layout/vList5"/>
    <dgm:cxn modelId="{7BB02568-6D3C-471C-AF88-9349631D8850}" type="presParOf" srcId="{855A7947-3FE3-4593-9B5B-25A83DDF0DE0}" destId="{AE9A78C4-B958-41B4-9829-5BEBF700FA0A}" srcOrd="1" destOrd="0" presId="urn:microsoft.com/office/officeart/2005/8/layout/vList5"/>
    <dgm:cxn modelId="{1BD97821-660A-496D-A701-7D94577C86E5}" type="presParOf" srcId="{855A7947-3FE3-4593-9B5B-25A83DDF0DE0}" destId="{A437FBAA-8A62-4D1A-8086-B1D54AF76303}" srcOrd="2" destOrd="0" presId="urn:microsoft.com/office/officeart/2005/8/layout/vList5"/>
    <dgm:cxn modelId="{C1B722B5-DB39-4EA3-9C0F-978C63238FFF}" type="presParOf" srcId="{A437FBAA-8A62-4D1A-8086-B1D54AF76303}" destId="{AF79752F-4DDD-44EB-8B2D-1B53B838B840}" srcOrd="0" destOrd="0" presId="urn:microsoft.com/office/officeart/2005/8/layout/vList5"/>
    <dgm:cxn modelId="{35BBD487-B4EF-4BCB-B53B-B6EC95BDE2F9}" type="presParOf" srcId="{A437FBAA-8A62-4D1A-8086-B1D54AF76303}" destId="{2C73E0ED-031D-4BA6-B300-AB7AAE9ABE10}" srcOrd="1" destOrd="0" presId="urn:microsoft.com/office/officeart/2005/8/layout/vList5"/>
    <dgm:cxn modelId="{34DA57CA-ACF7-42A9-9EA5-774C39026C76}" type="presParOf" srcId="{855A7947-3FE3-4593-9B5B-25A83DDF0DE0}" destId="{80F9C0DF-82F8-41C3-ACEA-77E703079C6B}" srcOrd="3" destOrd="0" presId="urn:microsoft.com/office/officeart/2005/8/layout/vList5"/>
    <dgm:cxn modelId="{E2E2883F-238A-4901-A102-2997EBD6FE86}" type="presParOf" srcId="{855A7947-3FE3-4593-9B5B-25A83DDF0DE0}" destId="{812CB7ED-78D0-4AAF-A694-174F3A354C15}" srcOrd="4" destOrd="0" presId="urn:microsoft.com/office/officeart/2005/8/layout/vList5"/>
    <dgm:cxn modelId="{051E5E7F-A3AB-404C-B787-E3CEE2BCDEF0}" type="presParOf" srcId="{812CB7ED-78D0-4AAF-A694-174F3A354C15}" destId="{173DD0A6-FDC8-421F-9D81-939392B323A2}" srcOrd="0" destOrd="0" presId="urn:microsoft.com/office/officeart/2005/8/layout/vList5"/>
    <dgm:cxn modelId="{1F3CFB0D-D3A3-453C-8E7C-D5C48F4B825A}" type="presParOf" srcId="{812CB7ED-78D0-4AAF-A694-174F3A354C15}" destId="{B9B679CA-3EAA-4529-A485-FDACFF403B76}" srcOrd="1" destOrd="0" presId="urn:microsoft.com/office/officeart/2005/8/layout/vList5"/>
    <dgm:cxn modelId="{67BB3E8E-2AF9-41CC-B1AA-D73378F564D1}" type="presParOf" srcId="{855A7947-3FE3-4593-9B5B-25A83DDF0DE0}" destId="{9368C20E-C076-406B-B1E6-1A98DDD517D1}" srcOrd="5" destOrd="0" presId="urn:microsoft.com/office/officeart/2005/8/layout/vList5"/>
    <dgm:cxn modelId="{2CFBF5C8-51F4-404B-94F2-A530F43FD4E2}" type="presParOf" srcId="{855A7947-3FE3-4593-9B5B-25A83DDF0DE0}" destId="{E6FB44D2-E69C-4F10-B152-503965941D26}" srcOrd="6" destOrd="0" presId="urn:microsoft.com/office/officeart/2005/8/layout/vList5"/>
    <dgm:cxn modelId="{4ABC6ACE-E516-40B8-B1FB-3EEB0A8EE819}" type="presParOf" srcId="{E6FB44D2-E69C-4F10-B152-503965941D26}" destId="{F1BCD501-2DC2-49B5-B2E1-CC5252C1117E}" srcOrd="0" destOrd="0" presId="urn:microsoft.com/office/officeart/2005/8/layout/vList5"/>
    <dgm:cxn modelId="{4889D409-064C-4125-B6FB-D355A8070003}"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Alumnos Becados determina la proporción de los becarios con respecto del total de los alumnos atendidos en un periodo..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r>
            <a:rPr lang="es-ES" sz="800" b="0" i="0" strike="noStrike">
              <a:solidFill>
                <a:srgbClr val="000000"/>
              </a:solidFill>
              <a:latin typeface="Arial"/>
              <a:cs typeface="Arial"/>
            </a:rPr>
            <a:t>(Alumnos becados en el semestre  escolar/ Alumnos atendidos en el  semestre calendario )* 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Semestral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r>
            <a:rPr lang="es-ES" sz="800">
              <a:latin typeface="Arial" pitchFamily="34" charset="0"/>
              <a:cs typeface="Arial" pitchFamily="34" charset="0"/>
            </a:rPr>
            <a:t>Estratégico</a:t>
          </a: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976104C0-CF59-4EE5-9245-A0E62118A8D3}" type="presOf" srcId="{6D3234EB-5E70-47CC-9D9C-C6F5A670C9BB}" destId="{E4FD1D0D-3F88-4026-8B59-9676C7D33E72}" srcOrd="0" destOrd="0" presId="urn:microsoft.com/office/officeart/2005/8/layout/vList5"/>
    <dgm:cxn modelId="{21823C87-1284-497F-B48A-E26C1C2EAEA2}" type="presOf" srcId="{640F6350-8D1C-4949-8640-268550B289E8}" destId="{173DD0A6-FDC8-421F-9D81-939392B323A2}"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B3195567-D625-4DC8-B64B-97F54433A550}" type="presOf" srcId="{FC6A3C28-4DA2-44F2-90A8-D9B3F9E3CCC2}" destId="{F1BCD501-2DC2-49B5-B2E1-CC5252C1117E}"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F96E984-DCD6-43D6-B4CF-23B8FD051046}" type="presOf" srcId="{5F3CE698-83EC-4F46-A588-C2A27444A963}" destId="{855A7947-3FE3-4593-9B5B-25A83DDF0DE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78AF0EE6-3DCD-4CC4-A76B-CA2BDDF5C643}" type="presOf" srcId="{E10972A8-2130-4DF2-9586-0192D1E633EB}" destId="{2C73E0ED-031D-4BA6-B300-AB7AAE9ABE10}" srcOrd="0" destOrd="0" presId="urn:microsoft.com/office/officeart/2005/8/layout/vList5"/>
    <dgm:cxn modelId="{6FABE707-268B-4011-9874-EB4C119EB54B}" type="presOf" srcId="{6A1B0731-4605-46AC-B5B5-96265937D531}" destId="{AF79752F-4DDD-44EB-8B2D-1B53B838B840}" srcOrd="0" destOrd="0" presId="urn:microsoft.com/office/officeart/2005/8/layout/vList5"/>
    <dgm:cxn modelId="{FE3742FF-7CA9-4107-9B66-EA2E74027CA3}"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B21BE937-D872-41F3-84D7-B0A6BAF322C1}" type="presOf" srcId="{5C81CDAA-A043-4A6F-8116-6EC1B37F326A}" destId="{036A28D4-44BD-4EB7-A6C9-3CB02BB10A58}"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6062AA42-658C-4B70-88A0-5492C7973DEA}" type="presOf" srcId="{9C16EF9A-BB3F-4155-8EAC-CFB88B7FB705}" destId="{B9B679CA-3EAA-4529-A485-FDACFF403B76}" srcOrd="0" destOrd="0" presId="urn:microsoft.com/office/officeart/2005/8/layout/vList5"/>
    <dgm:cxn modelId="{CB9B506D-269A-4A37-B843-4A5429C6F6D0}" type="presParOf" srcId="{855A7947-3FE3-4593-9B5B-25A83DDF0DE0}" destId="{664B1A7B-B055-4200-93AE-7C607492048C}" srcOrd="0" destOrd="0" presId="urn:microsoft.com/office/officeart/2005/8/layout/vList5"/>
    <dgm:cxn modelId="{850FF3DF-7649-4DCB-81D6-4445962D162C}" type="presParOf" srcId="{664B1A7B-B055-4200-93AE-7C607492048C}" destId="{036A28D4-44BD-4EB7-A6C9-3CB02BB10A58}" srcOrd="0" destOrd="0" presId="urn:microsoft.com/office/officeart/2005/8/layout/vList5"/>
    <dgm:cxn modelId="{BE078599-F564-4A18-828A-0B43E1A7F930}" type="presParOf" srcId="{664B1A7B-B055-4200-93AE-7C607492048C}" destId="{E4FD1D0D-3F88-4026-8B59-9676C7D33E72}" srcOrd="1" destOrd="0" presId="urn:microsoft.com/office/officeart/2005/8/layout/vList5"/>
    <dgm:cxn modelId="{D67F5CB0-4691-46E5-80C2-1097DDF24BF0}" type="presParOf" srcId="{855A7947-3FE3-4593-9B5B-25A83DDF0DE0}" destId="{AE9A78C4-B958-41B4-9829-5BEBF700FA0A}" srcOrd="1" destOrd="0" presId="urn:microsoft.com/office/officeart/2005/8/layout/vList5"/>
    <dgm:cxn modelId="{442C3547-90A7-4D50-BF03-EBC883EA4B33}" type="presParOf" srcId="{855A7947-3FE3-4593-9B5B-25A83DDF0DE0}" destId="{A437FBAA-8A62-4D1A-8086-B1D54AF76303}" srcOrd="2" destOrd="0" presId="urn:microsoft.com/office/officeart/2005/8/layout/vList5"/>
    <dgm:cxn modelId="{B129C97E-1679-4A4A-B755-EECAAA9FBE20}" type="presParOf" srcId="{A437FBAA-8A62-4D1A-8086-B1D54AF76303}" destId="{AF79752F-4DDD-44EB-8B2D-1B53B838B840}" srcOrd="0" destOrd="0" presId="urn:microsoft.com/office/officeart/2005/8/layout/vList5"/>
    <dgm:cxn modelId="{59A5B7CF-FDC5-4607-9445-47AC4F0ACBA4}" type="presParOf" srcId="{A437FBAA-8A62-4D1A-8086-B1D54AF76303}" destId="{2C73E0ED-031D-4BA6-B300-AB7AAE9ABE10}" srcOrd="1" destOrd="0" presId="urn:microsoft.com/office/officeart/2005/8/layout/vList5"/>
    <dgm:cxn modelId="{3B32536D-7497-44D3-91B9-2BE12E5F54FB}" type="presParOf" srcId="{855A7947-3FE3-4593-9B5B-25A83DDF0DE0}" destId="{80F9C0DF-82F8-41C3-ACEA-77E703079C6B}" srcOrd="3" destOrd="0" presId="urn:microsoft.com/office/officeart/2005/8/layout/vList5"/>
    <dgm:cxn modelId="{9B29B8A4-60FE-493C-A373-BECB30D30ADB}" type="presParOf" srcId="{855A7947-3FE3-4593-9B5B-25A83DDF0DE0}" destId="{812CB7ED-78D0-4AAF-A694-174F3A354C15}" srcOrd="4" destOrd="0" presId="urn:microsoft.com/office/officeart/2005/8/layout/vList5"/>
    <dgm:cxn modelId="{770D9B14-3085-4304-8D8D-629108EDD537}" type="presParOf" srcId="{812CB7ED-78D0-4AAF-A694-174F3A354C15}" destId="{173DD0A6-FDC8-421F-9D81-939392B323A2}" srcOrd="0" destOrd="0" presId="urn:microsoft.com/office/officeart/2005/8/layout/vList5"/>
    <dgm:cxn modelId="{A9DC0A28-0C4A-464D-8FF9-7616F66B6B16}" type="presParOf" srcId="{812CB7ED-78D0-4AAF-A694-174F3A354C15}" destId="{B9B679CA-3EAA-4529-A485-FDACFF403B76}" srcOrd="1" destOrd="0" presId="urn:microsoft.com/office/officeart/2005/8/layout/vList5"/>
    <dgm:cxn modelId="{A0CD88EF-F399-4A88-889B-7E729D2C153E}" type="presParOf" srcId="{855A7947-3FE3-4593-9B5B-25A83DDF0DE0}" destId="{9368C20E-C076-406B-B1E6-1A98DDD517D1}" srcOrd="5" destOrd="0" presId="urn:microsoft.com/office/officeart/2005/8/layout/vList5"/>
    <dgm:cxn modelId="{2FD6A44A-CB42-4D72-B94F-F9B63B74AC9D}" type="presParOf" srcId="{855A7947-3FE3-4593-9B5B-25A83DDF0DE0}" destId="{E6FB44D2-E69C-4F10-B152-503965941D26}" srcOrd="6" destOrd="0" presId="urn:microsoft.com/office/officeart/2005/8/layout/vList5"/>
    <dgm:cxn modelId="{0D9B0707-47AE-4957-B725-233F6476E915}" type="presParOf" srcId="{E6FB44D2-E69C-4F10-B152-503965941D26}" destId="{F1BCD501-2DC2-49B5-B2E1-CC5252C1117E}" srcOrd="0" destOrd="0" presId="urn:microsoft.com/office/officeart/2005/8/layout/vList5"/>
    <dgm:cxn modelId="{ACB6CA15-78D9-4E8E-9E70-CF99554E656C}"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indicador de relación costo Prestador de Servicios Profesionales/gasto total indica el porcentaje que representa el gasto de Prestadores de Servicios Profesionales con relación al gasto total.</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ejercido en Prestadores de Servicios Profesionales / Presupuesto ejercido) * 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Anual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386700A7-72C6-4B5B-A1B8-0894B2D1F7D2}" type="presOf" srcId="{9C16EF9A-BB3F-4155-8EAC-CFB88B7FB705}" destId="{B9B679CA-3EAA-4529-A485-FDACFF403B76}" srcOrd="0" destOrd="0" presId="urn:microsoft.com/office/officeart/2005/8/layout/vList5"/>
    <dgm:cxn modelId="{D090ED3B-48B7-4CC0-8097-FF4DE359DCB4}" type="presOf" srcId="{5F3CE698-83EC-4F46-A588-C2A27444A963}" destId="{855A7947-3FE3-4593-9B5B-25A83DDF0DE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F20427CD-1CEC-4E95-BA39-AAD080553764}" type="presOf" srcId="{E10972A8-2130-4DF2-9586-0192D1E633EB}" destId="{2C73E0ED-031D-4BA6-B300-AB7AAE9ABE1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186FFC60-DFAF-497B-90D2-0BE787A39AF8}" type="presOf" srcId="{5C81CDAA-A043-4A6F-8116-6EC1B37F326A}" destId="{036A28D4-44BD-4EB7-A6C9-3CB02BB10A58}"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855141C9-B9CE-4779-8DD5-97DB05D1F688}" type="presOf" srcId="{CB31F788-5EAF-4029-B608-2DE9ACC8C65B}" destId="{9553F992-FFD1-4A84-9FE6-C30B4C8A169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D44D312F-5A1F-4371-91B1-AAE5D0470B28}" type="presOf" srcId="{6A1B0731-4605-46AC-B5B5-96265937D531}" destId="{AF79752F-4DDD-44EB-8B2D-1B53B838B840}"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D0AB930C-FEAE-482F-BDBD-AE5CAF8ECFA0}" type="presOf" srcId="{ABEB45ED-5C4E-4984-84AD-90C0ACDFAA4F}" destId="{9553F992-FFD1-4A84-9FE6-C30B4C8A1690}" srcOrd="0" destOrd="1"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B56DE605-4DF0-47B3-A872-9814F157CB6E}" type="presOf" srcId="{640F6350-8D1C-4949-8640-268550B289E8}" destId="{173DD0A6-FDC8-421F-9D81-939392B323A2}" srcOrd="0" destOrd="0" presId="urn:microsoft.com/office/officeart/2005/8/layout/vList5"/>
    <dgm:cxn modelId="{3E9AF541-4918-4A24-B887-BBBC770AF22D}" type="presOf" srcId="{6D3234EB-5E70-47CC-9D9C-C6F5A670C9BB}" destId="{E4FD1D0D-3F88-4026-8B59-9676C7D33E72}" srcOrd="0" destOrd="0" presId="urn:microsoft.com/office/officeart/2005/8/layout/vList5"/>
    <dgm:cxn modelId="{EFB1A2EA-D4AA-47C6-8AE7-0C19F93ECC0A}" type="presOf" srcId="{FC6A3C28-4DA2-44F2-90A8-D9B3F9E3CCC2}" destId="{F1BCD501-2DC2-49B5-B2E1-CC5252C1117E}" srcOrd="0" destOrd="0" presId="urn:microsoft.com/office/officeart/2005/8/layout/vList5"/>
    <dgm:cxn modelId="{D0045A95-98F7-4FD1-91C1-144DD38786D5}" type="presParOf" srcId="{855A7947-3FE3-4593-9B5B-25A83DDF0DE0}" destId="{664B1A7B-B055-4200-93AE-7C607492048C}" srcOrd="0" destOrd="0" presId="urn:microsoft.com/office/officeart/2005/8/layout/vList5"/>
    <dgm:cxn modelId="{D75ABAA2-FD04-4615-9014-ABE1C10F1AD0}" type="presParOf" srcId="{664B1A7B-B055-4200-93AE-7C607492048C}" destId="{036A28D4-44BD-4EB7-A6C9-3CB02BB10A58}" srcOrd="0" destOrd="0" presId="urn:microsoft.com/office/officeart/2005/8/layout/vList5"/>
    <dgm:cxn modelId="{3E965E44-687C-4E39-87DB-04154D710C20}" type="presParOf" srcId="{664B1A7B-B055-4200-93AE-7C607492048C}" destId="{E4FD1D0D-3F88-4026-8B59-9676C7D33E72}" srcOrd="1" destOrd="0" presId="urn:microsoft.com/office/officeart/2005/8/layout/vList5"/>
    <dgm:cxn modelId="{2D5869FE-7466-4941-A996-5951A0EF09C1}" type="presParOf" srcId="{855A7947-3FE3-4593-9B5B-25A83DDF0DE0}" destId="{AE9A78C4-B958-41B4-9829-5BEBF700FA0A}" srcOrd="1" destOrd="0" presId="urn:microsoft.com/office/officeart/2005/8/layout/vList5"/>
    <dgm:cxn modelId="{7476E9E0-BF85-42B5-A3F7-E20E6E4263E0}" type="presParOf" srcId="{855A7947-3FE3-4593-9B5B-25A83DDF0DE0}" destId="{A437FBAA-8A62-4D1A-8086-B1D54AF76303}" srcOrd="2" destOrd="0" presId="urn:microsoft.com/office/officeart/2005/8/layout/vList5"/>
    <dgm:cxn modelId="{77170761-A5A1-4F40-99E6-2633CD822B89}" type="presParOf" srcId="{A437FBAA-8A62-4D1A-8086-B1D54AF76303}" destId="{AF79752F-4DDD-44EB-8B2D-1B53B838B840}" srcOrd="0" destOrd="0" presId="urn:microsoft.com/office/officeart/2005/8/layout/vList5"/>
    <dgm:cxn modelId="{F4A6C0FA-DC48-48DC-BC1A-66B2FE5DB9F2}" type="presParOf" srcId="{A437FBAA-8A62-4D1A-8086-B1D54AF76303}" destId="{2C73E0ED-031D-4BA6-B300-AB7AAE9ABE10}" srcOrd="1" destOrd="0" presId="urn:microsoft.com/office/officeart/2005/8/layout/vList5"/>
    <dgm:cxn modelId="{BE08E04D-EC1A-4267-BF54-423947F41FC6}" type="presParOf" srcId="{855A7947-3FE3-4593-9B5B-25A83DDF0DE0}" destId="{80F9C0DF-82F8-41C3-ACEA-77E703079C6B}" srcOrd="3" destOrd="0" presId="urn:microsoft.com/office/officeart/2005/8/layout/vList5"/>
    <dgm:cxn modelId="{27AC7430-440F-4277-A2B0-CFF0F56F6AFA}" type="presParOf" srcId="{855A7947-3FE3-4593-9B5B-25A83DDF0DE0}" destId="{812CB7ED-78D0-4AAF-A694-174F3A354C15}" srcOrd="4" destOrd="0" presId="urn:microsoft.com/office/officeart/2005/8/layout/vList5"/>
    <dgm:cxn modelId="{59936B8F-40D7-418C-9773-4EF9C139E7C4}" type="presParOf" srcId="{812CB7ED-78D0-4AAF-A694-174F3A354C15}" destId="{173DD0A6-FDC8-421F-9D81-939392B323A2}" srcOrd="0" destOrd="0" presId="urn:microsoft.com/office/officeart/2005/8/layout/vList5"/>
    <dgm:cxn modelId="{D101F79A-D832-43D6-B82B-108D37704505}" type="presParOf" srcId="{812CB7ED-78D0-4AAF-A694-174F3A354C15}" destId="{B9B679CA-3EAA-4529-A485-FDACFF403B76}" srcOrd="1" destOrd="0" presId="urn:microsoft.com/office/officeart/2005/8/layout/vList5"/>
    <dgm:cxn modelId="{86B0EBBC-3E97-470F-843F-0C4A7A759649}" type="presParOf" srcId="{855A7947-3FE3-4593-9B5B-25A83DDF0DE0}" destId="{9368C20E-C076-406B-B1E6-1A98DDD517D1}" srcOrd="5" destOrd="0" presId="urn:microsoft.com/office/officeart/2005/8/layout/vList5"/>
    <dgm:cxn modelId="{91F7E962-9D3C-48AC-B9E7-36A52FBC4AFC}" type="presParOf" srcId="{855A7947-3FE3-4593-9B5B-25A83DDF0DE0}" destId="{E6FB44D2-E69C-4F10-B152-503965941D26}" srcOrd="6" destOrd="0" presId="urn:microsoft.com/office/officeart/2005/8/layout/vList5"/>
    <dgm:cxn modelId="{4CCDDEDC-3172-4C9F-A1A7-ACB41F4B6291}" type="presParOf" srcId="{E6FB44D2-E69C-4F10-B152-503965941D26}" destId="{F1BCD501-2DC2-49B5-B2E1-CC5252C1117E}" srcOrd="0" destOrd="0" presId="urn:microsoft.com/office/officeart/2005/8/layout/vList5"/>
    <dgm:cxn modelId="{9BDA2D33-158D-49AF-9C66-7774DF0734C2}"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El índice de evolución del presupuesto reprogramado total indica el porcentaje de cumplimiento del presupuesto reprogramado total.</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(total)/Presupuesto reprogramado (total))*100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849AE0FB-BA70-4174-94F2-F63B89955409}" type="presOf" srcId="{5F3CE698-83EC-4F46-A588-C2A27444A963}" destId="{855A7947-3FE3-4593-9B5B-25A83DDF0DE0}" srcOrd="0" destOrd="0" presId="urn:microsoft.com/office/officeart/2005/8/layout/vList5"/>
    <dgm:cxn modelId="{A4C74614-23D6-4F83-A1F6-55DBBAC00A5E}" type="presOf" srcId="{9C16EF9A-BB3F-4155-8EAC-CFB88B7FB705}" destId="{B9B679CA-3EAA-4529-A485-FDACFF403B76}" srcOrd="0" destOrd="0" presId="urn:microsoft.com/office/officeart/2005/8/layout/vList5"/>
    <dgm:cxn modelId="{E66222C0-D48E-46ED-919C-87C0ACF68D46}" type="presOf" srcId="{ABEB45ED-5C4E-4984-84AD-90C0ACDFAA4F}" destId="{9553F992-FFD1-4A84-9FE6-C30B4C8A1690}" srcOrd="0" destOrd="1"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3A4D1B9B-7089-4D56-8386-D15A5E255E04}"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DCC7C25F-9247-4154-BC32-B239FA7CBD18}" type="presOf" srcId="{640F6350-8D1C-4949-8640-268550B289E8}" destId="{173DD0A6-FDC8-421F-9D81-939392B323A2}" srcOrd="0" destOrd="0" presId="urn:microsoft.com/office/officeart/2005/8/layout/vList5"/>
    <dgm:cxn modelId="{39FA040E-CF7F-4DC1-8EDF-262FA17D0992}" type="presOf" srcId="{5C81CDAA-A043-4A6F-8116-6EC1B37F326A}" destId="{036A28D4-44BD-4EB7-A6C9-3CB02BB10A58}"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61BCB21E-2C7D-411B-9FA3-BBB84832D04D}" type="presOf" srcId="{FC6A3C28-4DA2-44F2-90A8-D9B3F9E3CCC2}" destId="{F1BCD501-2DC2-49B5-B2E1-CC5252C1117E}" srcOrd="0" destOrd="0" presId="urn:microsoft.com/office/officeart/2005/8/layout/vList5"/>
    <dgm:cxn modelId="{61CB1B0C-C7BA-4A52-A3AF-19308EACD4D0}" type="presOf" srcId="{6D3234EB-5E70-47CC-9D9C-C6F5A670C9BB}" destId="{E4FD1D0D-3F88-4026-8B59-9676C7D33E72}" srcOrd="0" destOrd="0" presId="urn:microsoft.com/office/officeart/2005/8/layout/vList5"/>
    <dgm:cxn modelId="{C165F5CF-C3F7-4BDD-9E23-6B0F8247C3F4}" type="presOf" srcId="{E10972A8-2130-4DF2-9586-0192D1E633EB}" destId="{2C73E0ED-031D-4BA6-B300-AB7AAE9ABE10}" srcOrd="0" destOrd="0" presId="urn:microsoft.com/office/officeart/2005/8/layout/vList5"/>
    <dgm:cxn modelId="{DF4595D4-EF44-40DF-BDCC-159CF729C421}" type="presOf" srcId="{6A1B0731-4605-46AC-B5B5-96265937D531}" destId="{AF79752F-4DDD-44EB-8B2D-1B53B838B840}" srcOrd="0" destOrd="0" presId="urn:microsoft.com/office/officeart/2005/8/layout/vList5"/>
    <dgm:cxn modelId="{ECA416A6-1CDF-4442-B927-3B040B09E544}" type="presParOf" srcId="{855A7947-3FE3-4593-9B5B-25A83DDF0DE0}" destId="{664B1A7B-B055-4200-93AE-7C607492048C}" srcOrd="0" destOrd="0" presId="urn:microsoft.com/office/officeart/2005/8/layout/vList5"/>
    <dgm:cxn modelId="{8845C42D-B446-4499-85A3-797FCE6DE3D2}" type="presParOf" srcId="{664B1A7B-B055-4200-93AE-7C607492048C}" destId="{036A28D4-44BD-4EB7-A6C9-3CB02BB10A58}" srcOrd="0" destOrd="0" presId="urn:microsoft.com/office/officeart/2005/8/layout/vList5"/>
    <dgm:cxn modelId="{0434F525-9597-4B4A-BB9A-E6885B7DB0F0}" type="presParOf" srcId="{664B1A7B-B055-4200-93AE-7C607492048C}" destId="{E4FD1D0D-3F88-4026-8B59-9676C7D33E72}" srcOrd="1" destOrd="0" presId="urn:microsoft.com/office/officeart/2005/8/layout/vList5"/>
    <dgm:cxn modelId="{A5A94DDE-952C-4D5F-A689-68AD6D5B7D33}" type="presParOf" srcId="{855A7947-3FE3-4593-9B5B-25A83DDF0DE0}" destId="{AE9A78C4-B958-41B4-9829-5BEBF700FA0A}" srcOrd="1" destOrd="0" presId="urn:microsoft.com/office/officeart/2005/8/layout/vList5"/>
    <dgm:cxn modelId="{0854FFC7-5A14-4E42-A388-AEAA42D5C58B}" type="presParOf" srcId="{855A7947-3FE3-4593-9B5B-25A83DDF0DE0}" destId="{A437FBAA-8A62-4D1A-8086-B1D54AF76303}" srcOrd="2" destOrd="0" presId="urn:microsoft.com/office/officeart/2005/8/layout/vList5"/>
    <dgm:cxn modelId="{EA9FD0B6-BB36-477A-9406-1E08DBE52EFD}" type="presParOf" srcId="{A437FBAA-8A62-4D1A-8086-B1D54AF76303}" destId="{AF79752F-4DDD-44EB-8B2D-1B53B838B840}" srcOrd="0" destOrd="0" presId="urn:microsoft.com/office/officeart/2005/8/layout/vList5"/>
    <dgm:cxn modelId="{8B08F77A-191B-4CC8-AD8D-208C77799E91}" type="presParOf" srcId="{A437FBAA-8A62-4D1A-8086-B1D54AF76303}" destId="{2C73E0ED-031D-4BA6-B300-AB7AAE9ABE10}" srcOrd="1" destOrd="0" presId="urn:microsoft.com/office/officeart/2005/8/layout/vList5"/>
    <dgm:cxn modelId="{9A0AE009-CB6A-4715-9573-1EC615CE3368}" type="presParOf" srcId="{855A7947-3FE3-4593-9B5B-25A83DDF0DE0}" destId="{80F9C0DF-82F8-41C3-ACEA-77E703079C6B}" srcOrd="3" destOrd="0" presId="urn:microsoft.com/office/officeart/2005/8/layout/vList5"/>
    <dgm:cxn modelId="{28E79173-CAEF-4F39-B01E-7B1A37781584}" type="presParOf" srcId="{855A7947-3FE3-4593-9B5B-25A83DDF0DE0}" destId="{812CB7ED-78D0-4AAF-A694-174F3A354C15}" srcOrd="4" destOrd="0" presId="urn:microsoft.com/office/officeart/2005/8/layout/vList5"/>
    <dgm:cxn modelId="{FDC5EEA1-DF05-4CB5-849C-1066371AB086}" type="presParOf" srcId="{812CB7ED-78D0-4AAF-A694-174F3A354C15}" destId="{173DD0A6-FDC8-421F-9D81-939392B323A2}" srcOrd="0" destOrd="0" presId="urn:microsoft.com/office/officeart/2005/8/layout/vList5"/>
    <dgm:cxn modelId="{4AAFBFD9-C480-43CB-A9B2-421FA861848C}" type="presParOf" srcId="{812CB7ED-78D0-4AAF-A694-174F3A354C15}" destId="{B9B679CA-3EAA-4529-A485-FDACFF403B76}" srcOrd="1" destOrd="0" presId="urn:microsoft.com/office/officeart/2005/8/layout/vList5"/>
    <dgm:cxn modelId="{73D23DFC-4476-43B2-A477-1F17A3E0E81F}" type="presParOf" srcId="{855A7947-3FE3-4593-9B5B-25A83DDF0DE0}" destId="{9368C20E-C076-406B-B1E6-1A98DDD517D1}" srcOrd="5" destOrd="0" presId="urn:microsoft.com/office/officeart/2005/8/layout/vList5"/>
    <dgm:cxn modelId="{817D2315-C5CC-49E0-998B-FCD2A1B70A3A}" type="presParOf" srcId="{855A7947-3FE3-4593-9B5B-25A83DDF0DE0}" destId="{E6FB44D2-E69C-4F10-B152-503965941D26}" srcOrd="6" destOrd="0" presId="urn:microsoft.com/office/officeart/2005/8/layout/vList5"/>
    <dgm:cxn modelId="{A25F4258-85CF-4B2D-84F9-7EBE08C7AFBE}" type="presParOf" srcId="{E6FB44D2-E69C-4F10-B152-503965941D26}" destId="{F1BCD501-2DC2-49B5-B2E1-CC5252C1117E}" srcOrd="0" destOrd="0" presId="urn:microsoft.com/office/officeart/2005/8/layout/vList5"/>
    <dgm:cxn modelId="{F4901E73-3B4F-4019-839F-CD2CDDD40AE4}"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presupuesto reprogramado de recursos fiscales mide el cumplimiento del presupuesto ejercido de  recursos fiscales.</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(Presupuesto ejercido (Recursos fiscales)/Presupuesto reprogramado (Recursos </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F76150DB-6A85-4866-8C06-2969A1BD3D81}">
      <dgm:prSet custT="1"/>
      <dgm:spPr/>
      <dgm:t>
        <a:bodyPr/>
        <a:lstStyle/>
        <a:p>
          <a:pPr rtl="0"/>
          <a:r>
            <a:rPr lang="es-ES" sz="800" b="0" i="0" strike="noStrike">
              <a:solidFill>
                <a:srgbClr val="000000"/>
              </a:solidFill>
              <a:latin typeface="Arial"/>
              <a:cs typeface="Arial"/>
            </a:rPr>
            <a:t>fiscales))*100.</a:t>
          </a:r>
        </a:p>
      </dgm:t>
    </dgm:pt>
    <dgm:pt modelId="{C303499E-6663-41A2-B86C-26C6ADBB46DF}" type="parTrans" cxnId="{24342B67-26A2-4A76-88B8-77D8E6383E3D}">
      <dgm:prSet/>
      <dgm:spPr/>
      <dgm:t>
        <a:bodyPr/>
        <a:lstStyle/>
        <a:p>
          <a:endParaRPr lang="es-MX"/>
        </a:p>
      </dgm:t>
    </dgm:pt>
    <dgm:pt modelId="{E4CAB3B5-E69D-4437-87D4-FB9B543A37A5}" type="sibTrans" cxnId="{24342B67-26A2-4A76-88B8-77D8E6383E3D}">
      <dgm:prSet/>
      <dgm:spPr/>
      <dgm:t>
        <a:bodyPr/>
        <a:lstStyle/>
        <a:p>
          <a:endParaRPr lang="es-MX"/>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25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A0A3D11A-AF03-4BB6-8A20-81ECCAC430C0}" type="presOf" srcId="{ABEB45ED-5C4E-4984-84AD-90C0ACDFAA4F}" destId="{9553F992-FFD1-4A84-9FE6-C30B4C8A1690}" srcOrd="0" destOrd="1" presId="urn:microsoft.com/office/officeart/2005/8/layout/vList5"/>
    <dgm:cxn modelId="{B03A86A8-6F90-42AA-A438-65E3A41898A1}" type="presOf" srcId="{E10972A8-2130-4DF2-9586-0192D1E633EB}" destId="{2C73E0ED-031D-4BA6-B300-AB7AAE9ABE1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F92304F9-502B-4FA0-B45F-5813EC3D7FDA}" type="presOf" srcId="{6D3234EB-5E70-47CC-9D9C-C6F5A670C9BB}" destId="{E4FD1D0D-3F88-4026-8B59-9676C7D33E72}" srcOrd="0" destOrd="0" presId="urn:microsoft.com/office/officeart/2005/8/layout/vList5"/>
    <dgm:cxn modelId="{24342B67-26A2-4A76-88B8-77D8E6383E3D}" srcId="{6A1B0731-4605-46AC-B5B5-96265937D531}" destId="{F76150DB-6A85-4866-8C06-2969A1BD3D81}" srcOrd="1" destOrd="0" parTransId="{C303499E-6663-41A2-B86C-26C6ADBB46DF}" sibTransId="{E4CAB3B5-E69D-4437-87D4-FB9B543A37A5}"/>
    <dgm:cxn modelId="{F68C2BE4-DC4C-4AD9-B8DB-469D75E54FDD}" type="presOf" srcId="{F76150DB-6A85-4866-8C06-2969A1BD3D81}" destId="{2C73E0ED-031D-4BA6-B300-AB7AAE9ABE10}" srcOrd="0" destOrd="1" presId="urn:microsoft.com/office/officeart/2005/8/layout/vList5"/>
    <dgm:cxn modelId="{B80ECA7E-5DC4-4E46-BF16-4A976CBECE97}" type="presOf" srcId="{FC6A3C28-4DA2-44F2-90A8-D9B3F9E3CCC2}" destId="{F1BCD501-2DC2-49B5-B2E1-CC5252C1117E}"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47179F31-5F7C-4AE2-B017-8B753B9B7CBD}"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875687DC-0A19-4E29-972D-8B7877991996}" type="presOf" srcId="{5C81CDAA-A043-4A6F-8116-6EC1B37F326A}" destId="{036A28D4-44BD-4EB7-A6C9-3CB02BB10A58}" srcOrd="0" destOrd="0" presId="urn:microsoft.com/office/officeart/2005/8/layout/vList5"/>
    <dgm:cxn modelId="{2F454995-2EF2-4AC2-B4E5-F0E3B3326963}" type="presOf" srcId="{9C16EF9A-BB3F-4155-8EAC-CFB88B7FB705}" destId="{B9B679CA-3EAA-4529-A485-FDACFF403B76}" srcOrd="0" destOrd="0" presId="urn:microsoft.com/office/officeart/2005/8/layout/vList5"/>
    <dgm:cxn modelId="{B883E8C7-944A-4655-9EF4-B7FAEFE82C8E}" type="presOf" srcId="{5F3CE698-83EC-4F46-A588-C2A27444A963}" destId="{855A7947-3FE3-4593-9B5B-25A83DDF0DE0}"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93232AA8-32DC-4739-9CCB-8FE447D8182D}" type="presOf" srcId="{640F6350-8D1C-4949-8640-268550B289E8}" destId="{173DD0A6-FDC8-421F-9D81-939392B323A2}" srcOrd="0" destOrd="0" presId="urn:microsoft.com/office/officeart/2005/8/layout/vList5"/>
    <dgm:cxn modelId="{91841091-30F8-47C4-AF3E-65A9D6DA38F7}" type="presOf" srcId="{6A1B0731-4605-46AC-B5B5-96265937D531}" destId="{AF79752F-4DDD-44EB-8B2D-1B53B838B840}" srcOrd="0" destOrd="0" presId="urn:microsoft.com/office/officeart/2005/8/layout/vList5"/>
    <dgm:cxn modelId="{D0E83CA5-3CBA-408B-B9AE-FAE33D04E2A1}" type="presParOf" srcId="{855A7947-3FE3-4593-9B5B-25A83DDF0DE0}" destId="{664B1A7B-B055-4200-93AE-7C607492048C}" srcOrd="0" destOrd="0" presId="urn:microsoft.com/office/officeart/2005/8/layout/vList5"/>
    <dgm:cxn modelId="{F301E36E-48A5-4D2F-82CC-E274E6F1F0A6}" type="presParOf" srcId="{664B1A7B-B055-4200-93AE-7C607492048C}" destId="{036A28D4-44BD-4EB7-A6C9-3CB02BB10A58}" srcOrd="0" destOrd="0" presId="urn:microsoft.com/office/officeart/2005/8/layout/vList5"/>
    <dgm:cxn modelId="{7E9C0ECA-0C08-4077-8B0E-6A34B2954EB4}" type="presParOf" srcId="{664B1A7B-B055-4200-93AE-7C607492048C}" destId="{E4FD1D0D-3F88-4026-8B59-9676C7D33E72}" srcOrd="1" destOrd="0" presId="urn:microsoft.com/office/officeart/2005/8/layout/vList5"/>
    <dgm:cxn modelId="{9167DB97-723A-43D0-A4B7-6BACB90FB144}" type="presParOf" srcId="{855A7947-3FE3-4593-9B5B-25A83DDF0DE0}" destId="{AE9A78C4-B958-41B4-9829-5BEBF700FA0A}" srcOrd="1" destOrd="0" presId="urn:microsoft.com/office/officeart/2005/8/layout/vList5"/>
    <dgm:cxn modelId="{467C354A-A875-40A1-9571-E1C4AAAAC6C0}" type="presParOf" srcId="{855A7947-3FE3-4593-9B5B-25A83DDF0DE0}" destId="{A437FBAA-8A62-4D1A-8086-B1D54AF76303}" srcOrd="2" destOrd="0" presId="urn:microsoft.com/office/officeart/2005/8/layout/vList5"/>
    <dgm:cxn modelId="{70C67115-408F-44F3-845D-D0B7EE3E42D8}" type="presParOf" srcId="{A437FBAA-8A62-4D1A-8086-B1D54AF76303}" destId="{AF79752F-4DDD-44EB-8B2D-1B53B838B840}" srcOrd="0" destOrd="0" presId="urn:microsoft.com/office/officeart/2005/8/layout/vList5"/>
    <dgm:cxn modelId="{FE1249C3-9425-4838-AFBD-43FDB3AEFCE8}" type="presParOf" srcId="{A437FBAA-8A62-4D1A-8086-B1D54AF76303}" destId="{2C73E0ED-031D-4BA6-B300-AB7AAE9ABE10}" srcOrd="1" destOrd="0" presId="urn:microsoft.com/office/officeart/2005/8/layout/vList5"/>
    <dgm:cxn modelId="{F0AD6389-B37B-4912-AE2D-8ADAB6AFA3FB}" type="presParOf" srcId="{855A7947-3FE3-4593-9B5B-25A83DDF0DE0}" destId="{80F9C0DF-82F8-41C3-ACEA-77E703079C6B}" srcOrd="3" destOrd="0" presId="urn:microsoft.com/office/officeart/2005/8/layout/vList5"/>
    <dgm:cxn modelId="{793245FE-4F95-47AA-BBC6-04AE3B4E43C6}" type="presParOf" srcId="{855A7947-3FE3-4593-9B5B-25A83DDF0DE0}" destId="{812CB7ED-78D0-4AAF-A694-174F3A354C15}" srcOrd="4" destOrd="0" presId="urn:microsoft.com/office/officeart/2005/8/layout/vList5"/>
    <dgm:cxn modelId="{9E2AC097-FB30-4A12-8012-CC2DE9889B10}" type="presParOf" srcId="{812CB7ED-78D0-4AAF-A694-174F3A354C15}" destId="{173DD0A6-FDC8-421F-9D81-939392B323A2}" srcOrd="0" destOrd="0" presId="urn:microsoft.com/office/officeart/2005/8/layout/vList5"/>
    <dgm:cxn modelId="{4BE8A1F4-6D70-4765-BFE8-D1E2711D8375}" type="presParOf" srcId="{812CB7ED-78D0-4AAF-A694-174F3A354C15}" destId="{B9B679CA-3EAA-4529-A485-FDACFF403B76}" srcOrd="1" destOrd="0" presId="urn:microsoft.com/office/officeart/2005/8/layout/vList5"/>
    <dgm:cxn modelId="{65701682-CAA1-45BF-BC76-3F4AAF70A5DC}" type="presParOf" srcId="{855A7947-3FE3-4593-9B5B-25A83DDF0DE0}" destId="{9368C20E-C076-406B-B1E6-1A98DDD517D1}" srcOrd="5" destOrd="0" presId="urn:microsoft.com/office/officeart/2005/8/layout/vList5"/>
    <dgm:cxn modelId="{EA7366C9-0736-409F-AADC-DF39B08AFB8E}" type="presParOf" srcId="{855A7947-3FE3-4593-9B5B-25A83DDF0DE0}" destId="{E6FB44D2-E69C-4F10-B152-503965941D26}" srcOrd="6" destOrd="0" presId="urn:microsoft.com/office/officeart/2005/8/layout/vList5"/>
    <dgm:cxn modelId="{D7A70DC9-EE3C-4BA4-91F2-D16DEA97E63A}" type="presParOf" srcId="{E6FB44D2-E69C-4F10-B152-503965941D26}" destId="{F1BCD501-2DC2-49B5-B2E1-CC5252C1117E}" srcOrd="0" destOrd="0" presId="urn:microsoft.com/office/officeart/2005/8/layout/vList5"/>
    <dgm:cxn modelId="{2693E212-F6DD-4470-B33D-F0799B7A3139}"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gasto corriente mide el cumplimiento del presupuesto programado del gasto corriente.</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corriente ejercido/Presupuesto reprogramado (Gasto corriente))*100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0B792341-16DE-4046-9F84-9C494459F9CA}" type="presOf" srcId="{FC6A3C28-4DA2-44F2-90A8-D9B3F9E3CCC2}" destId="{F1BCD501-2DC2-49B5-B2E1-CC5252C1117E}" srcOrd="0" destOrd="0" presId="urn:microsoft.com/office/officeart/2005/8/layout/vList5"/>
    <dgm:cxn modelId="{598999D8-470F-425F-BDAF-A09979E12BA0}" type="presOf" srcId="{E10972A8-2130-4DF2-9586-0192D1E633EB}" destId="{2C73E0ED-031D-4BA6-B300-AB7AAE9ABE10}"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82D6AA38-B53A-4294-84D1-4AAFB0E89C4C}" type="presOf" srcId="{5F3CE698-83EC-4F46-A588-C2A27444A963}" destId="{855A7947-3FE3-4593-9B5B-25A83DDF0DE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F59F204B-2DD1-434E-A856-5904FC77524F}" type="presOf" srcId="{6A1B0731-4605-46AC-B5B5-96265937D531}" destId="{AF79752F-4DDD-44EB-8B2D-1B53B838B840}"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24F8970D-ADA7-49E6-8B22-E374A811A83A}" type="presOf" srcId="{CB31F788-5EAF-4029-B608-2DE9ACC8C65B}" destId="{9553F992-FFD1-4A84-9FE6-C30B4C8A1690}" srcOrd="0" destOrd="0" presId="urn:microsoft.com/office/officeart/2005/8/layout/vList5"/>
    <dgm:cxn modelId="{F2DFF463-499B-4771-B6C0-A3E4A89392BB}" type="presOf" srcId="{9C16EF9A-BB3F-4155-8EAC-CFB88B7FB705}" destId="{B9B679CA-3EAA-4529-A485-FDACFF403B76}"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1ED0C587-EA8D-4B40-B7A7-BA4E7504BAE3}" type="presOf" srcId="{5C81CDAA-A043-4A6F-8116-6EC1B37F326A}" destId="{036A28D4-44BD-4EB7-A6C9-3CB02BB10A58}" srcOrd="0" destOrd="0" presId="urn:microsoft.com/office/officeart/2005/8/layout/vList5"/>
    <dgm:cxn modelId="{DCE23506-70AC-4529-959E-B75B0E0A41B5}" type="presOf" srcId="{6D3234EB-5E70-47CC-9D9C-C6F5A670C9BB}" destId="{E4FD1D0D-3F88-4026-8B59-9676C7D33E72}" srcOrd="0" destOrd="0" presId="urn:microsoft.com/office/officeart/2005/8/layout/vList5"/>
    <dgm:cxn modelId="{A50C2734-F62B-4120-AB1C-F98FE4AFB115}" type="presOf" srcId="{640F6350-8D1C-4949-8640-268550B289E8}" destId="{173DD0A6-FDC8-421F-9D81-939392B323A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9BE337B3-FD33-4C7C-85A2-B440E0E77987}" type="presOf" srcId="{ABEB45ED-5C4E-4984-84AD-90C0ACDFAA4F}" destId="{9553F992-FFD1-4A84-9FE6-C30B4C8A1690}" srcOrd="0" destOrd="1" presId="urn:microsoft.com/office/officeart/2005/8/layout/vList5"/>
    <dgm:cxn modelId="{64C9EA59-7D31-4E67-A6CC-839E105A1703}" type="presParOf" srcId="{855A7947-3FE3-4593-9B5B-25A83DDF0DE0}" destId="{664B1A7B-B055-4200-93AE-7C607492048C}" srcOrd="0" destOrd="0" presId="urn:microsoft.com/office/officeart/2005/8/layout/vList5"/>
    <dgm:cxn modelId="{96A721C0-A207-4422-BA96-0BDD9BC3DB9B}" type="presParOf" srcId="{664B1A7B-B055-4200-93AE-7C607492048C}" destId="{036A28D4-44BD-4EB7-A6C9-3CB02BB10A58}" srcOrd="0" destOrd="0" presId="urn:microsoft.com/office/officeart/2005/8/layout/vList5"/>
    <dgm:cxn modelId="{1439CB39-5302-4C98-A085-6B725C0D5D4B}" type="presParOf" srcId="{664B1A7B-B055-4200-93AE-7C607492048C}" destId="{E4FD1D0D-3F88-4026-8B59-9676C7D33E72}" srcOrd="1" destOrd="0" presId="urn:microsoft.com/office/officeart/2005/8/layout/vList5"/>
    <dgm:cxn modelId="{1E908E52-7866-4CFC-B14C-642DFCF42848}" type="presParOf" srcId="{855A7947-3FE3-4593-9B5B-25A83DDF0DE0}" destId="{AE9A78C4-B958-41B4-9829-5BEBF700FA0A}" srcOrd="1" destOrd="0" presId="urn:microsoft.com/office/officeart/2005/8/layout/vList5"/>
    <dgm:cxn modelId="{8320E39E-10D2-4BAC-BAD1-5FF93DB34F44}" type="presParOf" srcId="{855A7947-3FE3-4593-9B5B-25A83DDF0DE0}" destId="{A437FBAA-8A62-4D1A-8086-B1D54AF76303}" srcOrd="2" destOrd="0" presId="urn:microsoft.com/office/officeart/2005/8/layout/vList5"/>
    <dgm:cxn modelId="{34773C9B-06B6-496D-9CED-C5C5E95DC855}" type="presParOf" srcId="{A437FBAA-8A62-4D1A-8086-B1D54AF76303}" destId="{AF79752F-4DDD-44EB-8B2D-1B53B838B840}" srcOrd="0" destOrd="0" presId="urn:microsoft.com/office/officeart/2005/8/layout/vList5"/>
    <dgm:cxn modelId="{BAAC72D8-C561-403D-A0C3-383440C0F637}" type="presParOf" srcId="{A437FBAA-8A62-4D1A-8086-B1D54AF76303}" destId="{2C73E0ED-031D-4BA6-B300-AB7AAE9ABE10}" srcOrd="1" destOrd="0" presId="urn:microsoft.com/office/officeart/2005/8/layout/vList5"/>
    <dgm:cxn modelId="{50CE9FE2-7A21-45E5-A053-C452A3F4FCD3}" type="presParOf" srcId="{855A7947-3FE3-4593-9B5B-25A83DDF0DE0}" destId="{80F9C0DF-82F8-41C3-ACEA-77E703079C6B}" srcOrd="3" destOrd="0" presId="urn:microsoft.com/office/officeart/2005/8/layout/vList5"/>
    <dgm:cxn modelId="{F0125892-5FB8-4E9E-B8E4-FAB167118CA2}" type="presParOf" srcId="{855A7947-3FE3-4593-9B5B-25A83DDF0DE0}" destId="{812CB7ED-78D0-4AAF-A694-174F3A354C15}" srcOrd="4" destOrd="0" presId="urn:microsoft.com/office/officeart/2005/8/layout/vList5"/>
    <dgm:cxn modelId="{488E1F26-9851-4036-B39A-65ED0E166A27}" type="presParOf" srcId="{812CB7ED-78D0-4AAF-A694-174F3A354C15}" destId="{173DD0A6-FDC8-421F-9D81-939392B323A2}" srcOrd="0" destOrd="0" presId="urn:microsoft.com/office/officeart/2005/8/layout/vList5"/>
    <dgm:cxn modelId="{5FA187CC-5F5D-4A49-8C3C-181BB7FF8A7E}" type="presParOf" srcId="{812CB7ED-78D0-4AAF-A694-174F3A354C15}" destId="{B9B679CA-3EAA-4529-A485-FDACFF403B76}" srcOrd="1" destOrd="0" presId="urn:microsoft.com/office/officeart/2005/8/layout/vList5"/>
    <dgm:cxn modelId="{357D024B-BFAB-486B-9734-EB74205FB21E}" type="presParOf" srcId="{855A7947-3FE3-4593-9B5B-25A83DDF0DE0}" destId="{9368C20E-C076-406B-B1E6-1A98DDD517D1}" srcOrd="5" destOrd="0" presId="urn:microsoft.com/office/officeart/2005/8/layout/vList5"/>
    <dgm:cxn modelId="{01D9E8E9-B4A1-4163-B4C6-9089D10F89B1}" type="presParOf" srcId="{855A7947-3FE3-4593-9B5B-25A83DDF0DE0}" destId="{E6FB44D2-E69C-4F10-B152-503965941D26}" srcOrd="6" destOrd="0" presId="urn:microsoft.com/office/officeart/2005/8/layout/vList5"/>
    <dgm:cxn modelId="{C31F7EEA-02DF-4F86-A5DA-02E947576568}" type="presParOf" srcId="{E6FB44D2-E69C-4F10-B152-503965941D26}" destId="{F1BCD501-2DC2-49B5-B2E1-CC5252C1117E}" srcOrd="0" destOrd="0" presId="urn:microsoft.com/office/officeart/2005/8/layout/vList5"/>
    <dgm:cxn modelId="{30638D27-1B19-4060-9CBB-25C3FF7734FB}"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La evolución del gasto de inversión indica el porcentaje de cumplimiento del gasto de inversión ejercido  con respecto a lo programado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(Gasto de inversión ejercido/Presupuesto reprogramado (Gasto de inversión))*100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689C3DA3-FBB8-4E71-8F81-05CFE7660EED}" srcId="{5C81CDAA-A043-4A6F-8116-6EC1B37F326A}" destId="{6D3234EB-5E70-47CC-9D9C-C6F5A670C9BB}" srcOrd="0" destOrd="0" parTransId="{E73B382B-41F9-4D1F-9E41-151CA1595F92}" sibTransId="{92AD354E-891F-4539-ABA8-C6FFDA83F735}"/>
    <dgm:cxn modelId="{19B76C4F-1827-45B5-A180-92BE4E79296C}" type="presOf" srcId="{CB31F788-5EAF-4029-B608-2DE9ACC8C65B}" destId="{9553F992-FFD1-4A84-9FE6-C30B4C8A1690}" srcOrd="0" destOrd="0" presId="urn:microsoft.com/office/officeart/2005/8/layout/vList5"/>
    <dgm:cxn modelId="{D9DFFF1F-1F26-414A-8C3F-93C420F324C0}" type="presOf" srcId="{E10972A8-2130-4DF2-9586-0192D1E633EB}" destId="{2C73E0ED-031D-4BA6-B300-AB7AAE9ABE10}" srcOrd="0" destOrd="0"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CBFB4732-17AB-499E-8D91-BB2366A299CA}" type="presOf" srcId="{ABEB45ED-5C4E-4984-84AD-90C0ACDFAA4F}" destId="{9553F992-FFD1-4A84-9FE6-C30B4C8A1690}" srcOrd="0" destOrd="1" presId="urn:microsoft.com/office/officeart/2005/8/layout/vList5"/>
    <dgm:cxn modelId="{82BF1C8A-B1FE-422C-A2B2-C689C3744797}" type="presOf" srcId="{5C81CDAA-A043-4A6F-8116-6EC1B37F326A}" destId="{036A28D4-44BD-4EB7-A6C9-3CB02BB10A58}" srcOrd="0" destOrd="0"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F6AF651F-72F5-4B6F-BD3F-E0B574871A81}" type="presOf" srcId="{6D3234EB-5E70-47CC-9D9C-C6F5A670C9BB}" destId="{E4FD1D0D-3F88-4026-8B59-9676C7D33E72}"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838CB05F-1656-449B-99A4-65BE2968FB66}" type="presOf" srcId="{6A1B0731-4605-46AC-B5B5-96265937D531}" destId="{AF79752F-4DDD-44EB-8B2D-1B53B838B84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02E6F2AA-8CDD-4978-BD0E-67DDA701B61C}" type="presOf" srcId="{FC6A3C28-4DA2-44F2-90A8-D9B3F9E3CCC2}" destId="{F1BCD501-2DC2-49B5-B2E1-CC5252C1117E}" srcOrd="0" destOrd="0" presId="urn:microsoft.com/office/officeart/2005/8/layout/vList5"/>
    <dgm:cxn modelId="{C75D87EC-2D02-4208-852A-6441829A53DF}" type="presOf" srcId="{640F6350-8D1C-4949-8640-268550B289E8}" destId="{173DD0A6-FDC8-421F-9D81-939392B323A2}"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AE6C2426-4CB5-4C6D-AB27-5AACE2F760DC}" type="presOf" srcId="{5F3CE698-83EC-4F46-A588-C2A27444A963}" destId="{855A7947-3FE3-4593-9B5B-25A83DDF0DE0}" srcOrd="0" destOrd="0" presId="urn:microsoft.com/office/officeart/2005/8/layout/vList5"/>
    <dgm:cxn modelId="{72B90D15-49B3-4149-8D41-035C0297F3A3}" type="presOf" srcId="{9C16EF9A-BB3F-4155-8EAC-CFB88B7FB705}" destId="{B9B679CA-3EAA-4529-A485-FDACFF403B76}" srcOrd="0" destOrd="0" presId="urn:microsoft.com/office/officeart/2005/8/layout/vList5"/>
    <dgm:cxn modelId="{328B49B3-C055-49DC-9774-E785944264AD}" type="presParOf" srcId="{855A7947-3FE3-4593-9B5B-25A83DDF0DE0}" destId="{664B1A7B-B055-4200-93AE-7C607492048C}" srcOrd="0" destOrd="0" presId="urn:microsoft.com/office/officeart/2005/8/layout/vList5"/>
    <dgm:cxn modelId="{588D2BCB-449D-4A73-845F-DD60A0A1C984}" type="presParOf" srcId="{664B1A7B-B055-4200-93AE-7C607492048C}" destId="{036A28D4-44BD-4EB7-A6C9-3CB02BB10A58}" srcOrd="0" destOrd="0" presId="urn:microsoft.com/office/officeart/2005/8/layout/vList5"/>
    <dgm:cxn modelId="{01A43212-251F-4C0C-89AC-D0BAD61C0AFB}" type="presParOf" srcId="{664B1A7B-B055-4200-93AE-7C607492048C}" destId="{E4FD1D0D-3F88-4026-8B59-9676C7D33E72}" srcOrd="1" destOrd="0" presId="urn:microsoft.com/office/officeart/2005/8/layout/vList5"/>
    <dgm:cxn modelId="{A8494792-A823-4776-B43C-1A0006B1F59B}" type="presParOf" srcId="{855A7947-3FE3-4593-9B5B-25A83DDF0DE0}" destId="{AE9A78C4-B958-41B4-9829-5BEBF700FA0A}" srcOrd="1" destOrd="0" presId="urn:microsoft.com/office/officeart/2005/8/layout/vList5"/>
    <dgm:cxn modelId="{53E08E59-4D69-4CBC-AF09-DE67EACCF274}" type="presParOf" srcId="{855A7947-3FE3-4593-9B5B-25A83DDF0DE0}" destId="{A437FBAA-8A62-4D1A-8086-B1D54AF76303}" srcOrd="2" destOrd="0" presId="urn:microsoft.com/office/officeart/2005/8/layout/vList5"/>
    <dgm:cxn modelId="{CB2125EE-E47E-4817-A81F-B3336E720CB7}" type="presParOf" srcId="{A437FBAA-8A62-4D1A-8086-B1D54AF76303}" destId="{AF79752F-4DDD-44EB-8B2D-1B53B838B840}" srcOrd="0" destOrd="0" presId="urn:microsoft.com/office/officeart/2005/8/layout/vList5"/>
    <dgm:cxn modelId="{2AD67F3B-FDBB-4C98-8E1C-839896A720D3}" type="presParOf" srcId="{A437FBAA-8A62-4D1A-8086-B1D54AF76303}" destId="{2C73E0ED-031D-4BA6-B300-AB7AAE9ABE10}" srcOrd="1" destOrd="0" presId="urn:microsoft.com/office/officeart/2005/8/layout/vList5"/>
    <dgm:cxn modelId="{D01D878B-20F4-4204-8281-56515D92E532}" type="presParOf" srcId="{855A7947-3FE3-4593-9B5B-25A83DDF0DE0}" destId="{80F9C0DF-82F8-41C3-ACEA-77E703079C6B}" srcOrd="3" destOrd="0" presId="urn:microsoft.com/office/officeart/2005/8/layout/vList5"/>
    <dgm:cxn modelId="{49867320-8712-4668-9972-64892CF492DD}" type="presParOf" srcId="{855A7947-3FE3-4593-9B5B-25A83DDF0DE0}" destId="{812CB7ED-78D0-4AAF-A694-174F3A354C15}" srcOrd="4" destOrd="0" presId="urn:microsoft.com/office/officeart/2005/8/layout/vList5"/>
    <dgm:cxn modelId="{C60987CF-0548-4E49-82DB-2344B85226AF}" type="presParOf" srcId="{812CB7ED-78D0-4AAF-A694-174F3A354C15}" destId="{173DD0A6-FDC8-421F-9D81-939392B323A2}" srcOrd="0" destOrd="0" presId="urn:microsoft.com/office/officeart/2005/8/layout/vList5"/>
    <dgm:cxn modelId="{16CE67DA-9294-49CF-B5D9-9842F3FFA354}" type="presParOf" srcId="{812CB7ED-78D0-4AAF-A694-174F3A354C15}" destId="{B9B679CA-3EAA-4529-A485-FDACFF403B76}" srcOrd="1" destOrd="0" presId="urn:microsoft.com/office/officeart/2005/8/layout/vList5"/>
    <dgm:cxn modelId="{F9360745-C4A5-437C-8AA4-3A25301B4CEC}" type="presParOf" srcId="{855A7947-3FE3-4593-9B5B-25A83DDF0DE0}" destId="{9368C20E-C076-406B-B1E6-1A98DDD517D1}" srcOrd="5" destOrd="0" presId="urn:microsoft.com/office/officeart/2005/8/layout/vList5"/>
    <dgm:cxn modelId="{4CF6CC2F-4FB3-42C5-832C-41AA332860AE}" type="presParOf" srcId="{855A7947-3FE3-4593-9B5B-25A83DDF0DE0}" destId="{E6FB44D2-E69C-4F10-B152-503965941D26}" srcOrd="6" destOrd="0" presId="urn:microsoft.com/office/officeart/2005/8/layout/vList5"/>
    <dgm:cxn modelId="{41CCD4CF-3552-43D9-BEAA-E4AF17A4DD08}" type="presParOf" srcId="{E6FB44D2-E69C-4F10-B152-503965941D26}" destId="{F1BCD501-2DC2-49B5-B2E1-CC5252C1117E}" srcOrd="0" destOrd="0" presId="urn:microsoft.com/office/officeart/2005/8/layout/vList5"/>
    <dgm:cxn modelId="{3EE90B7F-C385-43BF-987C-6525D51FA619}"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Indica el grado de autofinanciamiento.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(Ingresos propios ejercidos/Presupuesto ejercido)*100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8AACA38F-C432-44E4-8C8E-F2D522948C6D}" type="presOf" srcId="{6D3234EB-5E70-47CC-9D9C-C6F5A670C9BB}" destId="{E4FD1D0D-3F88-4026-8B59-9676C7D33E72}" srcOrd="0" destOrd="0" presId="urn:microsoft.com/office/officeart/2005/8/layout/vList5"/>
    <dgm:cxn modelId="{9FE0D8FD-4EC4-4469-9C48-F95E8946BED9}" type="presOf" srcId="{5C81CDAA-A043-4A6F-8116-6EC1B37F326A}" destId="{036A28D4-44BD-4EB7-A6C9-3CB02BB10A58}"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D4591F76-57C1-4E06-BCB2-E3B8B43D1E57}" type="presOf" srcId="{5F3CE698-83EC-4F46-A588-C2A27444A963}" destId="{855A7947-3FE3-4593-9B5B-25A83DDF0DE0}" srcOrd="0" destOrd="0" presId="urn:microsoft.com/office/officeart/2005/8/layout/vList5"/>
    <dgm:cxn modelId="{9126D9F8-435E-4CCC-98C7-3B50B4AF6545}" type="presOf" srcId="{ABEB45ED-5C4E-4984-84AD-90C0ACDFAA4F}" destId="{9553F992-FFD1-4A84-9FE6-C30B4C8A1690}" srcOrd="0" destOrd="1" presId="urn:microsoft.com/office/officeart/2005/8/layout/vList5"/>
    <dgm:cxn modelId="{1D6BA943-FF8F-47E6-8A0A-846B048F0514}" srcId="{FC6A3C28-4DA2-44F2-90A8-D9B3F9E3CCC2}" destId="{ABEB45ED-5C4E-4984-84AD-90C0ACDFAA4F}" srcOrd="1" destOrd="0" parTransId="{489BF7A4-6A68-4212-979B-59F3AD00C94E}" sibTransId="{F12F34F6-D070-42C8-8A99-923664000148}"/>
    <dgm:cxn modelId="{81DC6CFD-3D7B-444B-A4B6-10A0DBB365CD}" srcId="{5F3CE698-83EC-4F46-A588-C2A27444A963}" destId="{640F6350-8D1C-4949-8640-268550B289E8}" srcOrd="2" destOrd="0" parTransId="{6B61A2A7-C6FA-4120-8B99-E793DE78C0D8}" sibTransId="{AB31C0CD-66B6-4C64-8DA8-FE398D0CD9E8}"/>
    <dgm:cxn modelId="{F0583361-A3E2-4D95-BF4B-1CECE6E026BC}" srcId="{6A1B0731-4605-46AC-B5B5-96265937D531}" destId="{E10972A8-2130-4DF2-9586-0192D1E633EB}" srcOrd="0" destOrd="0" parTransId="{C19B9F70-9D87-4667-828B-A5323455F644}" sibTransId="{BBFDC9D9-0808-4E9E-9877-C98CEDF61CB6}"/>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9710214C-8C46-4BB3-B6E0-5B6A8C34CE42}" srcId="{5F3CE698-83EC-4F46-A588-C2A27444A963}" destId="{FC6A3C28-4DA2-44F2-90A8-D9B3F9E3CCC2}" srcOrd="3" destOrd="0" parTransId="{27958A34-D796-4723-8874-0BD5D99D1E53}" sibTransId="{25AE9813-548D-4BC7-A1B7-63382A035D79}"/>
    <dgm:cxn modelId="{426E3762-B196-4BF9-A2A0-31F88BA498A2}" type="presOf" srcId="{CB31F788-5EAF-4029-B608-2DE9ACC8C65B}" destId="{9553F992-FFD1-4A84-9FE6-C30B4C8A1690}"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553FFE41-51FB-4C47-8E6B-6823F6D82ECD}" type="presOf" srcId="{E10972A8-2130-4DF2-9586-0192D1E633EB}" destId="{2C73E0ED-031D-4BA6-B300-AB7AAE9ABE10}" srcOrd="0" destOrd="0" presId="urn:microsoft.com/office/officeart/2005/8/layout/vList5"/>
    <dgm:cxn modelId="{FDA02AD4-FDE4-426A-805E-3E96F10FEB73}" type="presOf" srcId="{FC6A3C28-4DA2-44F2-90A8-D9B3F9E3CCC2}" destId="{F1BCD501-2DC2-49B5-B2E1-CC5252C1117E}" srcOrd="0" destOrd="0" presId="urn:microsoft.com/office/officeart/2005/8/layout/vList5"/>
    <dgm:cxn modelId="{7734A4CC-0A74-4398-8C4F-2291BA1323E4}" type="presOf" srcId="{9C16EF9A-BB3F-4155-8EAC-CFB88B7FB705}" destId="{B9B679CA-3EAA-4529-A485-FDACFF403B76}" srcOrd="0" destOrd="0" presId="urn:microsoft.com/office/officeart/2005/8/layout/vList5"/>
    <dgm:cxn modelId="{F2ADC222-2C0B-45EA-AD5C-DF61D17F8BAD}" srcId="{FC6A3C28-4DA2-44F2-90A8-D9B3F9E3CCC2}" destId="{CB31F788-5EAF-4029-B608-2DE9ACC8C65B}" srcOrd="0" destOrd="0" parTransId="{DA989D93-3607-4B31-B651-FAE0CE8DF94C}" sibTransId="{2180A4AE-CDD6-4225-815E-1C89896BE0B9}"/>
    <dgm:cxn modelId="{44F2DBB6-08A9-4D38-944C-6A1975D7F9FE}" type="presOf" srcId="{6A1B0731-4605-46AC-B5B5-96265937D531}" destId="{AF79752F-4DDD-44EB-8B2D-1B53B838B840}" srcOrd="0" destOrd="0" presId="urn:microsoft.com/office/officeart/2005/8/layout/vList5"/>
    <dgm:cxn modelId="{07135AC9-8292-4A00-9BA3-3DF9AEE8E900}" type="presOf" srcId="{640F6350-8D1C-4949-8640-268550B289E8}" destId="{173DD0A6-FDC8-421F-9D81-939392B323A2}" srcOrd="0" destOrd="0" presId="urn:microsoft.com/office/officeart/2005/8/layout/vList5"/>
    <dgm:cxn modelId="{FBCB1F72-CBD9-4E20-ACD2-9BEE07792510}" type="presParOf" srcId="{855A7947-3FE3-4593-9B5B-25A83DDF0DE0}" destId="{664B1A7B-B055-4200-93AE-7C607492048C}" srcOrd="0" destOrd="0" presId="urn:microsoft.com/office/officeart/2005/8/layout/vList5"/>
    <dgm:cxn modelId="{794F1EC0-8619-4B6B-A24E-48C41BB6D3CB}" type="presParOf" srcId="{664B1A7B-B055-4200-93AE-7C607492048C}" destId="{036A28D4-44BD-4EB7-A6C9-3CB02BB10A58}" srcOrd="0" destOrd="0" presId="urn:microsoft.com/office/officeart/2005/8/layout/vList5"/>
    <dgm:cxn modelId="{35FB5829-045A-4203-B084-38B4D99CF9E3}" type="presParOf" srcId="{664B1A7B-B055-4200-93AE-7C607492048C}" destId="{E4FD1D0D-3F88-4026-8B59-9676C7D33E72}" srcOrd="1" destOrd="0" presId="urn:microsoft.com/office/officeart/2005/8/layout/vList5"/>
    <dgm:cxn modelId="{29F8F7F5-AE60-4C8D-839E-3FD9CC140949}" type="presParOf" srcId="{855A7947-3FE3-4593-9B5B-25A83DDF0DE0}" destId="{AE9A78C4-B958-41B4-9829-5BEBF700FA0A}" srcOrd="1" destOrd="0" presId="urn:microsoft.com/office/officeart/2005/8/layout/vList5"/>
    <dgm:cxn modelId="{C2178B33-1710-414E-BDCE-62869502036D}" type="presParOf" srcId="{855A7947-3FE3-4593-9B5B-25A83DDF0DE0}" destId="{A437FBAA-8A62-4D1A-8086-B1D54AF76303}" srcOrd="2" destOrd="0" presId="urn:microsoft.com/office/officeart/2005/8/layout/vList5"/>
    <dgm:cxn modelId="{45E9C048-81B8-4BC9-8122-B508FDB21A74}" type="presParOf" srcId="{A437FBAA-8A62-4D1A-8086-B1D54AF76303}" destId="{AF79752F-4DDD-44EB-8B2D-1B53B838B840}" srcOrd="0" destOrd="0" presId="urn:microsoft.com/office/officeart/2005/8/layout/vList5"/>
    <dgm:cxn modelId="{86097D5D-93DE-42FF-A1A9-A82C9CDF08C8}" type="presParOf" srcId="{A437FBAA-8A62-4D1A-8086-B1D54AF76303}" destId="{2C73E0ED-031D-4BA6-B300-AB7AAE9ABE10}" srcOrd="1" destOrd="0" presId="urn:microsoft.com/office/officeart/2005/8/layout/vList5"/>
    <dgm:cxn modelId="{9043E9C0-3071-4741-A745-39BD2C6B8CC6}" type="presParOf" srcId="{855A7947-3FE3-4593-9B5B-25A83DDF0DE0}" destId="{80F9C0DF-82F8-41C3-ACEA-77E703079C6B}" srcOrd="3" destOrd="0" presId="urn:microsoft.com/office/officeart/2005/8/layout/vList5"/>
    <dgm:cxn modelId="{B47785E0-CF16-41A2-9458-DBFC101E95C4}" type="presParOf" srcId="{855A7947-3FE3-4593-9B5B-25A83DDF0DE0}" destId="{812CB7ED-78D0-4AAF-A694-174F3A354C15}" srcOrd="4" destOrd="0" presId="urn:microsoft.com/office/officeart/2005/8/layout/vList5"/>
    <dgm:cxn modelId="{9326579A-6C03-4DB1-AB32-E54D26032251}" type="presParOf" srcId="{812CB7ED-78D0-4AAF-A694-174F3A354C15}" destId="{173DD0A6-FDC8-421F-9D81-939392B323A2}" srcOrd="0" destOrd="0" presId="urn:microsoft.com/office/officeart/2005/8/layout/vList5"/>
    <dgm:cxn modelId="{764E568F-9B7F-487A-ADF7-C9E705601C05}" type="presParOf" srcId="{812CB7ED-78D0-4AAF-A694-174F3A354C15}" destId="{B9B679CA-3EAA-4529-A485-FDACFF403B76}" srcOrd="1" destOrd="0" presId="urn:microsoft.com/office/officeart/2005/8/layout/vList5"/>
    <dgm:cxn modelId="{0C1A8F5E-12E2-4491-9A16-F9DAD0EAD7FB}" type="presParOf" srcId="{855A7947-3FE3-4593-9B5B-25A83DDF0DE0}" destId="{9368C20E-C076-406B-B1E6-1A98DDD517D1}" srcOrd="5" destOrd="0" presId="urn:microsoft.com/office/officeart/2005/8/layout/vList5"/>
    <dgm:cxn modelId="{119C9069-1681-4E8A-BEDD-9056F25ED79E}" type="presParOf" srcId="{855A7947-3FE3-4593-9B5B-25A83DDF0DE0}" destId="{E6FB44D2-E69C-4F10-B152-503965941D26}" srcOrd="6" destOrd="0" presId="urn:microsoft.com/office/officeart/2005/8/layout/vList5"/>
    <dgm:cxn modelId="{4496EF0E-4430-49EC-8CB4-B02386D8748D}" type="presParOf" srcId="{E6FB44D2-E69C-4F10-B152-503965941D26}" destId="{F1BCD501-2DC2-49B5-B2E1-CC5252C1117E}" srcOrd="0" destOrd="0" presId="urn:microsoft.com/office/officeart/2005/8/layout/vList5"/>
    <dgm:cxn modelId="{EA4D4B0F-E69D-44F8-B621-BB1670C8C528}"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9"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5F3CE698-83EC-4F46-A588-C2A27444A963}"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s-ES"/>
        </a:p>
      </dgm:t>
    </dgm:pt>
    <dgm:pt modelId="{5C81CDAA-A043-4A6F-8116-6EC1B37F326A}">
      <dgm:prSet phldrT="[Texto]" custT="1"/>
      <dgm:spPr/>
      <dgm:t>
        <a:bodyPr/>
        <a:lstStyle/>
        <a:p>
          <a:r>
            <a:rPr lang="es-ES" sz="800">
              <a:latin typeface="Arial" pitchFamily="34" charset="0"/>
              <a:cs typeface="Arial" pitchFamily="34" charset="0"/>
            </a:rPr>
            <a:t>Definición</a:t>
          </a:r>
        </a:p>
      </dgm:t>
    </dgm:pt>
    <dgm:pt modelId="{D3223C2F-F228-48C4-AE69-E04DDA0BB701}" type="parTrans" cxnId="{800209EF-E0C2-40A7-A8E6-02AE9A771205}">
      <dgm:prSet/>
      <dgm:spPr/>
      <dgm:t>
        <a:bodyPr/>
        <a:lstStyle/>
        <a:p>
          <a:endParaRPr lang="es-ES" sz="800">
            <a:latin typeface="Arial" pitchFamily="34" charset="0"/>
            <a:cs typeface="Arial" pitchFamily="34" charset="0"/>
          </a:endParaRPr>
        </a:p>
      </dgm:t>
    </dgm:pt>
    <dgm:pt modelId="{45C8F39F-EBD2-47CC-8B23-0223F55EA196}" type="sibTrans" cxnId="{800209EF-E0C2-40A7-A8E6-02AE9A771205}">
      <dgm:prSet/>
      <dgm:spPr/>
      <dgm:t>
        <a:bodyPr/>
        <a:lstStyle/>
        <a:p>
          <a:endParaRPr lang="es-ES" sz="800">
            <a:latin typeface="Arial" pitchFamily="34" charset="0"/>
            <a:cs typeface="Arial" pitchFamily="34" charset="0"/>
          </a:endParaRPr>
        </a:p>
      </dgm:t>
    </dgm:pt>
    <dgm:pt modelId="{6D3234EB-5E70-47CC-9D9C-C6F5A670C9BB}">
      <dgm:prSet phldrT="[Texto]" custT="1"/>
      <dgm:spPr/>
      <dgm:t>
        <a:bodyPr/>
        <a:lstStyle/>
        <a:p>
          <a:pPr algn="l" rtl="0"/>
          <a:r>
            <a:rPr lang="es-ES" sz="800" b="0" i="0" strike="noStrike">
              <a:solidFill>
                <a:srgbClr val="000000"/>
              </a:solidFill>
              <a:latin typeface="Arial"/>
              <a:cs typeface="Arial"/>
            </a:rPr>
            <a:t>Indica la captación de ingresos con respecto a lo programado al periodo</a:t>
          </a:r>
          <a:endParaRPr lang="es-ES" sz="800">
            <a:latin typeface="Arial" pitchFamily="34" charset="0"/>
            <a:cs typeface="Arial" pitchFamily="34" charset="0"/>
          </a:endParaRPr>
        </a:p>
      </dgm:t>
    </dgm:pt>
    <dgm:pt modelId="{E73B382B-41F9-4D1F-9E41-151CA1595F92}" type="parTrans" cxnId="{689C3DA3-FBB8-4E71-8F81-05CFE7660EED}">
      <dgm:prSet/>
      <dgm:spPr/>
      <dgm:t>
        <a:bodyPr/>
        <a:lstStyle/>
        <a:p>
          <a:endParaRPr lang="es-ES" sz="800">
            <a:latin typeface="Arial" pitchFamily="34" charset="0"/>
            <a:cs typeface="Arial" pitchFamily="34" charset="0"/>
          </a:endParaRPr>
        </a:p>
      </dgm:t>
    </dgm:pt>
    <dgm:pt modelId="{92AD354E-891F-4539-ABA8-C6FFDA83F735}" type="sibTrans" cxnId="{689C3DA3-FBB8-4E71-8F81-05CFE7660EED}">
      <dgm:prSet/>
      <dgm:spPr/>
      <dgm:t>
        <a:bodyPr/>
        <a:lstStyle/>
        <a:p>
          <a:endParaRPr lang="es-ES" sz="800">
            <a:latin typeface="Arial" pitchFamily="34" charset="0"/>
            <a:cs typeface="Arial" pitchFamily="34" charset="0"/>
          </a:endParaRPr>
        </a:p>
      </dgm:t>
    </dgm:pt>
    <dgm:pt modelId="{6A1B0731-4605-46AC-B5B5-96265937D531}">
      <dgm:prSet phldrT="[Texto]" custT="1"/>
      <dgm:spPr/>
      <dgm:t>
        <a:bodyPr/>
        <a:lstStyle/>
        <a:p>
          <a:r>
            <a:rPr lang="es-ES" sz="800">
              <a:latin typeface="Arial" pitchFamily="34" charset="0"/>
              <a:cs typeface="Arial" pitchFamily="34" charset="0"/>
            </a:rPr>
            <a:t>Base de cálculo</a:t>
          </a:r>
        </a:p>
      </dgm:t>
    </dgm:pt>
    <dgm:pt modelId="{0E41CDA5-80AA-4FC9-B188-50285C28FAA2}" type="parTrans" cxnId="{4497CBF8-51B2-46F3-BB1D-93BBA4297716}">
      <dgm:prSet/>
      <dgm:spPr/>
      <dgm:t>
        <a:bodyPr/>
        <a:lstStyle/>
        <a:p>
          <a:endParaRPr lang="es-ES" sz="800">
            <a:latin typeface="Arial" pitchFamily="34" charset="0"/>
            <a:cs typeface="Arial" pitchFamily="34" charset="0"/>
          </a:endParaRPr>
        </a:p>
      </dgm:t>
    </dgm:pt>
    <dgm:pt modelId="{94D1116D-750D-412B-B14F-E521CAE3633C}" type="sibTrans" cxnId="{4497CBF8-51B2-46F3-BB1D-93BBA4297716}">
      <dgm:prSet/>
      <dgm:spPr/>
      <dgm:t>
        <a:bodyPr/>
        <a:lstStyle/>
        <a:p>
          <a:endParaRPr lang="es-ES" sz="800">
            <a:latin typeface="Arial" pitchFamily="34" charset="0"/>
            <a:cs typeface="Arial" pitchFamily="34" charset="0"/>
          </a:endParaRPr>
        </a:p>
      </dgm:t>
    </dgm:pt>
    <dgm:pt modelId="{E10972A8-2130-4DF2-9586-0192D1E633EB}">
      <dgm:prSet phldrT="[Texto]" custT="1"/>
      <dgm:spPr/>
      <dgm:t>
        <a:bodyPr/>
        <a:lstStyle/>
        <a:p>
          <a:pPr algn="just"/>
          <a:r>
            <a:rPr lang="es-ES" sz="800" b="0" i="0" strike="noStrike">
              <a:solidFill>
                <a:srgbClr val="000000"/>
              </a:solidFill>
              <a:latin typeface="Arial"/>
              <a:cs typeface="Arial"/>
            </a:rPr>
            <a:t>(Ingresos propios captados/Ingresos propios programado)*100</a:t>
          </a:r>
          <a:endParaRPr lang="es-ES" sz="800">
            <a:latin typeface="Arial" pitchFamily="34" charset="0"/>
            <a:cs typeface="Arial" pitchFamily="34" charset="0"/>
          </a:endParaRPr>
        </a:p>
      </dgm:t>
    </dgm:pt>
    <dgm:pt modelId="{C19B9F70-9D87-4667-828B-A5323455F644}" type="parTrans" cxnId="{F0583361-A3E2-4D95-BF4B-1CECE6E026BC}">
      <dgm:prSet/>
      <dgm:spPr/>
      <dgm:t>
        <a:bodyPr/>
        <a:lstStyle/>
        <a:p>
          <a:endParaRPr lang="es-ES" sz="800">
            <a:latin typeface="Arial" pitchFamily="34" charset="0"/>
            <a:cs typeface="Arial" pitchFamily="34" charset="0"/>
          </a:endParaRPr>
        </a:p>
      </dgm:t>
    </dgm:pt>
    <dgm:pt modelId="{BBFDC9D9-0808-4E9E-9877-C98CEDF61CB6}" type="sibTrans" cxnId="{F0583361-A3E2-4D95-BF4B-1CECE6E026BC}">
      <dgm:prSet/>
      <dgm:spPr/>
      <dgm:t>
        <a:bodyPr/>
        <a:lstStyle/>
        <a:p>
          <a:endParaRPr lang="es-ES" sz="800">
            <a:latin typeface="Arial" pitchFamily="34" charset="0"/>
            <a:cs typeface="Arial" pitchFamily="34" charset="0"/>
          </a:endParaRPr>
        </a:p>
      </dgm:t>
    </dgm:pt>
    <dgm:pt modelId="{640F6350-8D1C-4949-8640-268550B289E8}">
      <dgm:prSet phldrT="[Texto]" custT="1"/>
      <dgm:spPr/>
      <dgm:t>
        <a:bodyPr/>
        <a:lstStyle/>
        <a:p>
          <a:r>
            <a:rPr lang="es-ES" sz="800">
              <a:latin typeface="Arial" pitchFamily="34" charset="0"/>
              <a:cs typeface="Arial" pitchFamily="34" charset="0"/>
            </a:rPr>
            <a:t>Periodicidad</a:t>
          </a:r>
        </a:p>
      </dgm:t>
    </dgm:pt>
    <dgm:pt modelId="{6B61A2A7-C6FA-4120-8B99-E793DE78C0D8}" type="parTrans" cxnId="{81DC6CFD-3D7B-444B-A4B6-10A0DBB365CD}">
      <dgm:prSet/>
      <dgm:spPr/>
      <dgm:t>
        <a:bodyPr/>
        <a:lstStyle/>
        <a:p>
          <a:endParaRPr lang="es-ES" sz="800">
            <a:latin typeface="Arial" pitchFamily="34" charset="0"/>
            <a:cs typeface="Arial" pitchFamily="34" charset="0"/>
          </a:endParaRPr>
        </a:p>
      </dgm:t>
    </dgm:pt>
    <dgm:pt modelId="{AB31C0CD-66B6-4C64-8DA8-FE398D0CD9E8}" type="sibTrans" cxnId="{81DC6CFD-3D7B-444B-A4B6-10A0DBB365CD}">
      <dgm:prSet/>
      <dgm:spPr/>
      <dgm:t>
        <a:bodyPr/>
        <a:lstStyle/>
        <a:p>
          <a:endParaRPr lang="es-ES" sz="800">
            <a:latin typeface="Arial" pitchFamily="34" charset="0"/>
            <a:cs typeface="Arial" pitchFamily="34" charset="0"/>
          </a:endParaRPr>
        </a:p>
      </dgm:t>
    </dgm:pt>
    <dgm:pt modelId="{9C16EF9A-BB3F-4155-8EAC-CFB88B7FB705}">
      <dgm:prSet phldrT="[Texto]" custT="1"/>
      <dgm:spPr/>
      <dgm:t>
        <a:bodyPr/>
        <a:lstStyle/>
        <a:p>
          <a:r>
            <a:rPr lang="es-ES" sz="800">
              <a:latin typeface="Arial" pitchFamily="34" charset="0"/>
              <a:cs typeface="Arial" pitchFamily="34" charset="0"/>
            </a:rPr>
            <a:t>Trimestral</a:t>
          </a:r>
        </a:p>
      </dgm:t>
    </dgm:pt>
    <dgm:pt modelId="{8497E554-8F18-41BE-B2B1-1237FAF39328}" type="parTrans" cxnId="{392B4997-BFF2-4C74-830A-B633C8F06A5A}">
      <dgm:prSet/>
      <dgm:spPr/>
      <dgm:t>
        <a:bodyPr/>
        <a:lstStyle/>
        <a:p>
          <a:endParaRPr lang="es-ES" sz="800">
            <a:latin typeface="Arial" pitchFamily="34" charset="0"/>
            <a:cs typeface="Arial" pitchFamily="34" charset="0"/>
          </a:endParaRPr>
        </a:p>
      </dgm:t>
    </dgm:pt>
    <dgm:pt modelId="{6C297D94-2E07-4106-90B7-03D1B16CF962}" type="sibTrans" cxnId="{392B4997-BFF2-4C74-830A-B633C8F06A5A}">
      <dgm:prSet/>
      <dgm:spPr/>
      <dgm:t>
        <a:bodyPr/>
        <a:lstStyle/>
        <a:p>
          <a:endParaRPr lang="es-ES" sz="800">
            <a:latin typeface="Arial" pitchFamily="34" charset="0"/>
            <a:cs typeface="Arial" pitchFamily="34" charset="0"/>
          </a:endParaRPr>
        </a:p>
      </dgm:t>
    </dgm:pt>
    <dgm:pt modelId="{CB31F788-5EAF-4029-B608-2DE9ACC8C65B}">
      <dgm:prSet custT="1"/>
      <dgm:spPr/>
      <dgm:t>
        <a:bodyPr/>
        <a:lstStyle/>
        <a:p>
          <a:endParaRPr lang="es-ES" sz="800">
            <a:latin typeface="Arial" pitchFamily="34" charset="0"/>
            <a:cs typeface="Arial" pitchFamily="34" charset="0"/>
          </a:endParaRPr>
        </a:p>
      </dgm:t>
    </dgm:pt>
    <dgm:pt modelId="{DA989D93-3607-4B31-B651-FAE0CE8DF94C}" type="parTrans" cxnId="{F2ADC222-2C0B-45EA-AD5C-DF61D17F8BAD}">
      <dgm:prSet/>
      <dgm:spPr/>
      <dgm:t>
        <a:bodyPr/>
        <a:lstStyle/>
        <a:p>
          <a:endParaRPr lang="es-ES" sz="800">
            <a:latin typeface="Arial" pitchFamily="34" charset="0"/>
            <a:cs typeface="Arial" pitchFamily="34" charset="0"/>
          </a:endParaRPr>
        </a:p>
      </dgm:t>
    </dgm:pt>
    <dgm:pt modelId="{2180A4AE-CDD6-4225-815E-1C89896BE0B9}" type="sibTrans" cxnId="{F2ADC222-2C0B-45EA-AD5C-DF61D17F8BAD}">
      <dgm:prSet/>
      <dgm:spPr/>
      <dgm:t>
        <a:bodyPr/>
        <a:lstStyle/>
        <a:p>
          <a:endParaRPr lang="es-ES" sz="800">
            <a:latin typeface="Arial" pitchFamily="34" charset="0"/>
            <a:cs typeface="Arial" pitchFamily="34" charset="0"/>
          </a:endParaRPr>
        </a:p>
      </dgm:t>
    </dgm:pt>
    <dgm:pt modelId="{FC6A3C28-4DA2-44F2-90A8-D9B3F9E3CCC2}">
      <dgm:prSet custT="1"/>
      <dgm:spPr/>
      <dgm:t>
        <a:bodyPr/>
        <a:lstStyle/>
        <a:p>
          <a:r>
            <a:rPr lang="es-ES" sz="800">
              <a:latin typeface="Arial" pitchFamily="34" charset="0"/>
              <a:cs typeface="Arial" pitchFamily="34" charset="0"/>
            </a:rPr>
            <a:t>Tipo</a:t>
          </a:r>
        </a:p>
      </dgm:t>
    </dgm:pt>
    <dgm:pt modelId="{27958A34-D796-4723-8874-0BD5D99D1E53}" type="parTrans" cxnId="{9710214C-8C46-4BB3-B6E0-5B6A8C34CE42}">
      <dgm:prSet/>
      <dgm:spPr/>
      <dgm:t>
        <a:bodyPr/>
        <a:lstStyle/>
        <a:p>
          <a:endParaRPr lang="es-ES" sz="800">
            <a:latin typeface="Arial" pitchFamily="34" charset="0"/>
            <a:cs typeface="Arial" pitchFamily="34" charset="0"/>
          </a:endParaRPr>
        </a:p>
      </dgm:t>
    </dgm:pt>
    <dgm:pt modelId="{25AE9813-548D-4BC7-A1B7-63382A035D79}" type="sibTrans" cxnId="{9710214C-8C46-4BB3-B6E0-5B6A8C34CE42}">
      <dgm:prSet/>
      <dgm:spPr/>
      <dgm:t>
        <a:bodyPr/>
        <a:lstStyle/>
        <a:p>
          <a:endParaRPr lang="es-ES" sz="800">
            <a:latin typeface="Arial" pitchFamily="34" charset="0"/>
            <a:cs typeface="Arial" pitchFamily="34" charset="0"/>
          </a:endParaRPr>
        </a:p>
      </dgm:t>
    </dgm:pt>
    <dgm:pt modelId="{ABEB45ED-5C4E-4984-84AD-90C0ACDFAA4F}">
      <dgm:prSet custT="1"/>
      <dgm:spPr/>
      <dgm:t>
        <a:bodyPr/>
        <a:lstStyle/>
        <a:p>
          <a:r>
            <a:rPr lang="es-ES" sz="800">
              <a:latin typeface="Arial" pitchFamily="34" charset="0"/>
              <a:cs typeface="Arial" pitchFamily="34" charset="0"/>
            </a:rPr>
            <a:t>Gestión</a:t>
          </a:r>
        </a:p>
      </dgm:t>
    </dgm:pt>
    <dgm:pt modelId="{489BF7A4-6A68-4212-979B-59F3AD00C94E}" type="parTrans" cxnId="{1D6BA943-FF8F-47E6-8A0A-846B048F0514}">
      <dgm:prSet/>
      <dgm:spPr/>
      <dgm:t>
        <a:bodyPr/>
        <a:lstStyle/>
        <a:p>
          <a:endParaRPr lang="es-ES" sz="800"/>
        </a:p>
      </dgm:t>
    </dgm:pt>
    <dgm:pt modelId="{F12F34F6-D070-42C8-8A99-923664000148}" type="sibTrans" cxnId="{1D6BA943-FF8F-47E6-8A0A-846B048F0514}">
      <dgm:prSet/>
      <dgm:spPr/>
      <dgm:t>
        <a:bodyPr/>
        <a:lstStyle/>
        <a:p>
          <a:endParaRPr lang="es-ES" sz="800"/>
        </a:p>
      </dgm:t>
    </dgm:pt>
    <dgm:pt modelId="{855A7947-3FE3-4593-9B5B-25A83DDF0DE0}" type="pres">
      <dgm:prSet presAssocID="{5F3CE698-83EC-4F46-A588-C2A27444A963}" presName="Name0" presStyleCnt="0">
        <dgm:presLayoutVars>
          <dgm:dir/>
          <dgm:animLvl val="lvl"/>
          <dgm:resizeHandles val="exact"/>
        </dgm:presLayoutVars>
      </dgm:prSet>
      <dgm:spPr/>
      <dgm:t>
        <a:bodyPr/>
        <a:lstStyle/>
        <a:p>
          <a:endParaRPr lang="es-MX"/>
        </a:p>
      </dgm:t>
    </dgm:pt>
    <dgm:pt modelId="{664B1A7B-B055-4200-93AE-7C607492048C}" type="pres">
      <dgm:prSet presAssocID="{5C81CDAA-A043-4A6F-8116-6EC1B37F326A}" presName="linNode" presStyleCnt="0"/>
      <dgm:spPr/>
    </dgm:pt>
    <dgm:pt modelId="{036A28D4-44BD-4EB7-A6C9-3CB02BB10A58}" type="pres">
      <dgm:prSet presAssocID="{5C81CDAA-A043-4A6F-8116-6EC1B37F326A}" presName="parentText" presStyleLbl="node1" presStyleIdx="0" presStyleCnt="4" custScaleX="55300">
        <dgm:presLayoutVars>
          <dgm:chMax val="1"/>
          <dgm:bulletEnabled val="1"/>
        </dgm:presLayoutVars>
      </dgm:prSet>
      <dgm:spPr/>
      <dgm:t>
        <a:bodyPr/>
        <a:lstStyle/>
        <a:p>
          <a:endParaRPr lang="es-MX"/>
        </a:p>
      </dgm:t>
    </dgm:pt>
    <dgm:pt modelId="{E4FD1D0D-3F88-4026-8B59-9676C7D33E72}" type="pres">
      <dgm:prSet presAssocID="{5C81CDAA-A043-4A6F-8116-6EC1B37F326A}" presName="descendantText" presStyleLbl="alignAccFollowNode1" presStyleIdx="0" presStyleCnt="4" custScaleX="127461" custLinFactNeighborX="1200" custLinFactNeighborY="-3586">
        <dgm:presLayoutVars>
          <dgm:bulletEnabled val="1"/>
        </dgm:presLayoutVars>
      </dgm:prSet>
      <dgm:spPr/>
      <dgm:t>
        <a:bodyPr/>
        <a:lstStyle/>
        <a:p>
          <a:endParaRPr lang="es-ES"/>
        </a:p>
      </dgm:t>
    </dgm:pt>
    <dgm:pt modelId="{AE9A78C4-B958-41B4-9829-5BEBF700FA0A}" type="pres">
      <dgm:prSet presAssocID="{45C8F39F-EBD2-47CC-8B23-0223F55EA196}" presName="sp" presStyleCnt="0"/>
      <dgm:spPr/>
    </dgm:pt>
    <dgm:pt modelId="{A437FBAA-8A62-4D1A-8086-B1D54AF76303}" type="pres">
      <dgm:prSet presAssocID="{6A1B0731-4605-46AC-B5B5-96265937D531}" presName="linNode" presStyleCnt="0"/>
      <dgm:spPr/>
    </dgm:pt>
    <dgm:pt modelId="{AF79752F-4DDD-44EB-8B2D-1B53B838B840}" type="pres">
      <dgm:prSet presAssocID="{6A1B0731-4605-46AC-B5B5-96265937D531}" presName="parentText" presStyleLbl="node1" presStyleIdx="1" presStyleCnt="4" custScaleX="55300" custLinFactNeighborX="-57">
        <dgm:presLayoutVars>
          <dgm:chMax val="1"/>
          <dgm:bulletEnabled val="1"/>
        </dgm:presLayoutVars>
      </dgm:prSet>
      <dgm:spPr/>
      <dgm:t>
        <a:bodyPr/>
        <a:lstStyle/>
        <a:p>
          <a:endParaRPr lang="es-MX"/>
        </a:p>
      </dgm:t>
    </dgm:pt>
    <dgm:pt modelId="{2C73E0ED-031D-4BA6-B300-AB7AAE9ABE10}" type="pres">
      <dgm:prSet presAssocID="{6A1B0731-4605-46AC-B5B5-96265937D531}" presName="descendantText" presStyleLbl="alignAccFollowNode1" presStyleIdx="1" presStyleCnt="4" custScaleX="127461" custLinFactNeighborX="1600">
        <dgm:presLayoutVars>
          <dgm:bulletEnabled val="1"/>
        </dgm:presLayoutVars>
      </dgm:prSet>
      <dgm:spPr/>
      <dgm:t>
        <a:bodyPr/>
        <a:lstStyle/>
        <a:p>
          <a:endParaRPr lang="es-ES"/>
        </a:p>
      </dgm:t>
    </dgm:pt>
    <dgm:pt modelId="{80F9C0DF-82F8-41C3-ACEA-77E703079C6B}" type="pres">
      <dgm:prSet presAssocID="{94D1116D-750D-412B-B14F-E521CAE3633C}" presName="sp" presStyleCnt="0"/>
      <dgm:spPr/>
    </dgm:pt>
    <dgm:pt modelId="{812CB7ED-78D0-4AAF-A694-174F3A354C15}" type="pres">
      <dgm:prSet presAssocID="{640F6350-8D1C-4949-8640-268550B289E8}" presName="linNode" presStyleCnt="0"/>
      <dgm:spPr/>
    </dgm:pt>
    <dgm:pt modelId="{173DD0A6-FDC8-421F-9D81-939392B323A2}" type="pres">
      <dgm:prSet presAssocID="{640F6350-8D1C-4949-8640-268550B289E8}" presName="parentText" presStyleLbl="node1" presStyleIdx="2" presStyleCnt="4" custScaleX="55300">
        <dgm:presLayoutVars>
          <dgm:chMax val="1"/>
          <dgm:bulletEnabled val="1"/>
        </dgm:presLayoutVars>
      </dgm:prSet>
      <dgm:spPr/>
      <dgm:t>
        <a:bodyPr/>
        <a:lstStyle/>
        <a:p>
          <a:endParaRPr lang="es-MX"/>
        </a:p>
      </dgm:t>
    </dgm:pt>
    <dgm:pt modelId="{B9B679CA-3EAA-4529-A485-FDACFF403B76}" type="pres">
      <dgm:prSet presAssocID="{640F6350-8D1C-4949-8640-268550B289E8}" presName="descendantText" presStyleLbl="alignAccFollowNode1" presStyleIdx="2" presStyleCnt="4" custScaleX="127461">
        <dgm:presLayoutVars>
          <dgm:bulletEnabled val="1"/>
        </dgm:presLayoutVars>
      </dgm:prSet>
      <dgm:spPr/>
      <dgm:t>
        <a:bodyPr/>
        <a:lstStyle/>
        <a:p>
          <a:endParaRPr lang="es-ES"/>
        </a:p>
      </dgm:t>
    </dgm:pt>
    <dgm:pt modelId="{9368C20E-C076-406B-B1E6-1A98DDD517D1}" type="pres">
      <dgm:prSet presAssocID="{AB31C0CD-66B6-4C64-8DA8-FE398D0CD9E8}" presName="sp" presStyleCnt="0"/>
      <dgm:spPr/>
    </dgm:pt>
    <dgm:pt modelId="{E6FB44D2-E69C-4F10-B152-503965941D26}" type="pres">
      <dgm:prSet presAssocID="{FC6A3C28-4DA2-44F2-90A8-D9B3F9E3CCC2}" presName="linNode" presStyleCnt="0"/>
      <dgm:spPr/>
    </dgm:pt>
    <dgm:pt modelId="{F1BCD501-2DC2-49B5-B2E1-CC5252C1117E}" type="pres">
      <dgm:prSet presAssocID="{FC6A3C28-4DA2-44F2-90A8-D9B3F9E3CCC2}" presName="parentText" presStyleLbl="node1" presStyleIdx="3" presStyleCnt="4" custScaleX="55300">
        <dgm:presLayoutVars>
          <dgm:chMax val="1"/>
          <dgm:bulletEnabled val="1"/>
        </dgm:presLayoutVars>
      </dgm:prSet>
      <dgm:spPr/>
      <dgm:t>
        <a:bodyPr/>
        <a:lstStyle/>
        <a:p>
          <a:endParaRPr lang="es-MX"/>
        </a:p>
      </dgm:t>
    </dgm:pt>
    <dgm:pt modelId="{9553F992-FFD1-4A84-9FE6-C30B4C8A1690}" type="pres">
      <dgm:prSet presAssocID="{FC6A3C28-4DA2-44F2-90A8-D9B3F9E3CCC2}" presName="descendantText" presStyleLbl="alignAccFollowNode1" presStyleIdx="3" presStyleCnt="4" custScaleX="127461">
        <dgm:presLayoutVars>
          <dgm:bulletEnabled val="1"/>
        </dgm:presLayoutVars>
      </dgm:prSet>
      <dgm:spPr/>
      <dgm:t>
        <a:bodyPr/>
        <a:lstStyle/>
        <a:p>
          <a:endParaRPr lang="es-MX"/>
        </a:p>
      </dgm:t>
    </dgm:pt>
  </dgm:ptLst>
  <dgm:cxnLst>
    <dgm:cxn modelId="{4A44E5B1-35BC-40E1-A22B-B3755D6A3427}" type="presOf" srcId="{9C16EF9A-BB3F-4155-8EAC-CFB88B7FB705}" destId="{B9B679CA-3EAA-4529-A485-FDACFF403B76}" srcOrd="0" destOrd="0" presId="urn:microsoft.com/office/officeart/2005/8/layout/vList5"/>
    <dgm:cxn modelId="{689C3DA3-FBB8-4E71-8F81-05CFE7660EED}" srcId="{5C81CDAA-A043-4A6F-8116-6EC1B37F326A}" destId="{6D3234EB-5E70-47CC-9D9C-C6F5A670C9BB}" srcOrd="0" destOrd="0" parTransId="{E73B382B-41F9-4D1F-9E41-151CA1595F92}" sibTransId="{92AD354E-891F-4539-ABA8-C6FFDA83F735}"/>
    <dgm:cxn modelId="{1D6BA943-FF8F-47E6-8A0A-846B048F0514}" srcId="{FC6A3C28-4DA2-44F2-90A8-D9B3F9E3CCC2}" destId="{ABEB45ED-5C4E-4984-84AD-90C0ACDFAA4F}" srcOrd="1" destOrd="0" parTransId="{489BF7A4-6A68-4212-979B-59F3AD00C94E}" sibTransId="{F12F34F6-D070-42C8-8A99-923664000148}"/>
    <dgm:cxn modelId="{8F4A422F-D09E-4F98-B9A6-1313F2670FB3}" type="presOf" srcId="{CB31F788-5EAF-4029-B608-2DE9ACC8C65B}" destId="{9553F992-FFD1-4A84-9FE6-C30B4C8A1690}" srcOrd="0" destOrd="0" presId="urn:microsoft.com/office/officeart/2005/8/layout/vList5"/>
    <dgm:cxn modelId="{81DC6CFD-3D7B-444B-A4B6-10A0DBB365CD}" srcId="{5F3CE698-83EC-4F46-A588-C2A27444A963}" destId="{640F6350-8D1C-4949-8640-268550B289E8}" srcOrd="2" destOrd="0" parTransId="{6B61A2A7-C6FA-4120-8B99-E793DE78C0D8}" sibTransId="{AB31C0CD-66B6-4C64-8DA8-FE398D0CD9E8}"/>
    <dgm:cxn modelId="{3D4A81FC-3184-4BAB-88EA-E4E58E5E1925}" type="presOf" srcId="{5C81CDAA-A043-4A6F-8116-6EC1B37F326A}" destId="{036A28D4-44BD-4EB7-A6C9-3CB02BB10A58}" srcOrd="0" destOrd="0" presId="urn:microsoft.com/office/officeart/2005/8/layout/vList5"/>
    <dgm:cxn modelId="{D4A17C1B-4BB4-4AFE-B92F-26C97FFF8C9C}" type="presOf" srcId="{E10972A8-2130-4DF2-9586-0192D1E633EB}" destId="{2C73E0ED-031D-4BA6-B300-AB7AAE9ABE10}" srcOrd="0" destOrd="0" presId="urn:microsoft.com/office/officeart/2005/8/layout/vList5"/>
    <dgm:cxn modelId="{F0583361-A3E2-4D95-BF4B-1CECE6E026BC}" srcId="{6A1B0731-4605-46AC-B5B5-96265937D531}" destId="{E10972A8-2130-4DF2-9586-0192D1E633EB}" srcOrd="0" destOrd="0" parTransId="{C19B9F70-9D87-4667-828B-A5323455F644}" sibTransId="{BBFDC9D9-0808-4E9E-9877-C98CEDF61CB6}"/>
    <dgm:cxn modelId="{22CA9ADD-BE57-4506-A1AC-E9BB68DF9F4B}" type="presOf" srcId="{ABEB45ED-5C4E-4984-84AD-90C0ACDFAA4F}" destId="{9553F992-FFD1-4A84-9FE6-C30B4C8A1690}" srcOrd="0" destOrd="1" presId="urn:microsoft.com/office/officeart/2005/8/layout/vList5"/>
    <dgm:cxn modelId="{392B4997-BFF2-4C74-830A-B633C8F06A5A}" srcId="{640F6350-8D1C-4949-8640-268550B289E8}" destId="{9C16EF9A-BB3F-4155-8EAC-CFB88B7FB705}" srcOrd="0" destOrd="0" parTransId="{8497E554-8F18-41BE-B2B1-1237FAF39328}" sibTransId="{6C297D94-2E07-4106-90B7-03D1B16CF962}"/>
    <dgm:cxn modelId="{800209EF-E0C2-40A7-A8E6-02AE9A771205}" srcId="{5F3CE698-83EC-4F46-A588-C2A27444A963}" destId="{5C81CDAA-A043-4A6F-8116-6EC1B37F326A}" srcOrd="0" destOrd="0" parTransId="{D3223C2F-F228-48C4-AE69-E04DDA0BB701}" sibTransId="{45C8F39F-EBD2-47CC-8B23-0223F55EA196}"/>
    <dgm:cxn modelId="{D82EB9AD-07C7-4F71-8D3D-769F009C7755}" type="presOf" srcId="{6A1B0731-4605-46AC-B5B5-96265937D531}" destId="{AF79752F-4DDD-44EB-8B2D-1B53B838B840}" srcOrd="0" destOrd="0" presId="urn:microsoft.com/office/officeart/2005/8/layout/vList5"/>
    <dgm:cxn modelId="{9AEAD9F0-C8A2-49FF-9395-7C01388F2168}" type="presOf" srcId="{6D3234EB-5E70-47CC-9D9C-C6F5A670C9BB}" destId="{E4FD1D0D-3F88-4026-8B59-9676C7D33E72}" srcOrd="0" destOrd="0" presId="urn:microsoft.com/office/officeart/2005/8/layout/vList5"/>
    <dgm:cxn modelId="{9710214C-8C46-4BB3-B6E0-5B6A8C34CE42}" srcId="{5F3CE698-83EC-4F46-A588-C2A27444A963}" destId="{FC6A3C28-4DA2-44F2-90A8-D9B3F9E3CCC2}" srcOrd="3" destOrd="0" parTransId="{27958A34-D796-4723-8874-0BD5D99D1E53}" sibTransId="{25AE9813-548D-4BC7-A1B7-63382A035D79}"/>
    <dgm:cxn modelId="{0EBF4A27-CF6C-45C9-A3A8-9C2F1F2249E4}" type="presOf" srcId="{640F6350-8D1C-4949-8640-268550B289E8}" destId="{173DD0A6-FDC8-421F-9D81-939392B323A2}" srcOrd="0" destOrd="0" presId="urn:microsoft.com/office/officeart/2005/8/layout/vList5"/>
    <dgm:cxn modelId="{4497CBF8-51B2-46F3-BB1D-93BBA4297716}" srcId="{5F3CE698-83EC-4F46-A588-C2A27444A963}" destId="{6A1B0731-4605-46AC-B5B5-96265937D531}" srcOrd="1" destOrd="0" parTransId="{0E41CDA5-80AA-4FC9-B188-50285C28FAA2}" sibTransId="{94D1116D-750D-412B-B14F-E521CAE3633C}"/>
    <dgm:cxn modelId="{F2ADC222-2C0B-45EA-AD5C-DF61D17F8BAD}" srcId="{FC6A3C28-4DA2-44F2-90A8-D9B3F9E3CCC2}" destId="{CB31F788-5EAF-4029-B608-2DE9ACC8C65B}" srcOrd="0" destOrd="0" parTransId="{DA989D93-3607-4B31-B651-FAE0CE8DF94C}" sibTransId="{2180A4AE-CDD6-4225-815E-1C89896BE0B9}"/>
    <dgm:cxn modelId="{3519E5D9-00FD-44F7-84CC-E8452D6AF33F}" type="presOf" srcId="{FC6A3C28-4DA2-44F2-90A8-D9B3F9E3CCC2}" destId="{F1BCD501-2DC2-49B5-B2E1-CC5252C1117E}" srcOrd="0" destOrd="0" presId="urn:microsoft.com/office/officeart/2005/8/layout/vList5"/>
    <dgm:cxn modelId="{1F167B0F-9E16-4DC0-8D71-5124B03E9B10}" type="presOf" srcId="{5F3CE698-83EC-4F46-A588-C2A27444A963}" destId="{855A7947-3FE3-4593-9B5B-25A83DDF0DE0}" srcOrd="0" destOrd="0" presId="urn:microsoft.com/office/officeart/2005/8/layout/vList5"/>
    <dgm:cxn modelId="{4D671D9B-69CD-4B28-852F-050446E8A84B}" type="presParOf" srcId="{855A7947-3FE3-4593-9B5B-25A83DDF0DE0}" destId="{664B1A7B-B055-4200-93AE-7C607492048C}" srcOrd="0" destOrd="0" presId="urn:microsoft.com/office/officeart/2005/8/layout/vList5"/>
    <dgm:cxn modelId="{DD708BD0-3143-41E6-929B-32C46F568C45}" type="presParOf" srcId="{664B1A7B-B055-4200-93AE-7C607492048C}" destId="{036A28D4-44BD-4EB7-A6C9-3CB02BB10A58}" srcOrd="0" destOrd="0" presId="urn:microsoft.com/office/officeart/2005/8/layout/vList5"/>
    <dgm:cxn modelId="{9A707060-EAD5-4951-A721-5DA68669DBCB}" type="presParOf" srcId="{664B1A7B-B055-4200-93AE-7C607492048C}" destId="{E4FD1D0D-3F88-4026-8B59-9676C7D33E72}" srcOrd="1" destOrd="0" presId="urn:microsoft.com/office/officeart/2005/8/layout/vList5"/>
    <dgm:cxn modelId="{6EF8E18C-BD7F-4677-B8E2-8C7770F0E7F7}" type="presParOf" srcId="{855A7947-3FE3-4593-9B5B-25A83DDF0DE0}" destId="{AE9A78C4-B958-41B4-9829-5BEBF700FA0A}" srcOrd="1" destOrd="0" presId="urn:microsoft.com/office/officeart/2005/8/layout/vList5"/>
    <dgm:cxn modelId="{792F1A60-E1F0-43A9-96E4-328D61504726}" type="presParOf" srcId="{855A7947-3FE3-4593-9B5B-25A83DDF0DE0}" destId="{A437FBAA-8A62-4D1A-8086-B1D54AF76303}" srcOrd="2" destOrd="0" presId="urn:microsoft.com/office/officeart/2005/8/layout/vList5"/>
    <dgm:cxn modelId="{92ECDE81-7BB9-4DEC-96E0-8EE679155E49}" type="presParOf" srcId="{A437FBAA-8A62-4D1A-8086-B1D54AF76303}" destId="{AF79752F-4DDD-44EB-8B2D-1B53B838B840}" srcOrd="0" destOrd="0" presId="urn:microsoft.com/office/officeart/2005/8/layout/vList5"/>
    <dgm:cxn modelId="{C01CACE1-3EFE-4C2D-844E-589E7EA3EE8B}" type="presParOf" srcId="{A437FBAA-8A62-4D1A-8086-B1D54AF76303}" destId="{2C73E0ED-031D-4BA6-B300-AB7AAE9ABE10}" srcOrd="1" destOrd="0" presId="urn:microsoft.com/office/officeart/2005/8/layout/vList5"/>
    <dgm:cxn modelId="{14A9362A-B3D0-4F1A-8DDB-9CF0B04606B2}" type="presParOf" srcId="{855A7947-3FE3-4593-9B5B-25A83DDF0DE0}" destId="{80F9C0DF-82F8-41C3-ACEA-77E703079C6B}" srcOrd="3" destOrd="0" presId="urn:microsoft.com/office/officeart/2005/8/layout/vList5"/>
    <dgm:cxn modelId="{B408541B-41B7-44E9-AFF5-9A9C8A1E9096}" type="presParOf" srcId="{855A7947-3FE3-4593-9B5B-25A83DDF0DE0}" destId="{812CB7ED-78D0-4AAF-A694-174F3A354C15}" srcOrd="4" destOrd="0" presId="urn:microsoft.com/office/officeart/2005/8/layout/vList5"/>
    <dgm:cxn modelId="{CF6D6ED2-10F8-4FAF-9E79-D50F669BF8F4}" type="presParOf" srcId="{812CB7ED-78D0-4AAF-A694-174F3A354C15}" destId="{173DD0A6-FDC8-421F-9D81-939392B323A2}" srcOrd="0" destOrd="0" presId="urn:microsoft.com/office/officeart/2005/8/layout/vList5"/>
    <dgm:cxn modelId="{1521FCC4-F210-450D-ACE5-9B66528E6D77}" type="presParOf" srcId="{812CB7ED-78D0-4AAF-A694-174F3A354C15}" destId="{B9B679CA-3EAA-4529-A485-FDACFF403B76}" srcOrd="1" destOrd="0" presId="urn:microsoft.com/office/officeart/2005/8/layout/vList5"/>
    <dgm:cxn modelId="{F3B0DC84-8E52-4364-B614-83392EDFD518}" type="presParOf" srcId="{855A7947-3FE3-4593-9B5B-25A83DDF0DE0}" destId="{9368C20E-C076-406B-B1E6-1A98DDD517D1}" srcOrd="5" destOrd="0" presId="urn:microsoft.com/office/officeart/2005/8/layout/vList5"/>
    <dgm:cxn modelId="{0C44D9E6-B507-460D-BCB1-555DD888AEE0}" type="presParOf" srcId="{855A7947-3FE3-4593-9B5B-25A83DDF0DE0}" destId="{E6FB44D2-E69C-4F10-B152-503965941D26}" srcOrd="6" destOrd="0" presId="urn:microsoft.com/office/officeart/2005/8/layout/vList5"/>
    <dgm:cxn modelId="{1250015C-F88B-47A7-BDA3-C4074628306D}" type="presParOf" srcId="{E6FB44D2-E69C-4F10-B152-503965941D26}" destId="{F1BCD501-2DC2-49B5-B2E1-CC5252C1117E}" srcOrd="0" destOrd="0" presId="urn:microsoft.com/office/officeart/2005/8/layout/vList5"/>
    <dgm:cxn modelId="{2A973FBF-1E1A-4AC2-818F-9D2C7A6A138E}" type="presParOf" srcId="{E6FB44D2-E69C-4F10-B152-503965941D26}" destId="{9553F992-FFD1-4A84-9FE6-C30B4C8A1690}" srcOrd="1" destOrd="0" presId="urn:microsoft.com/office/officeart/2005/8/layout/vList5"/>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10.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8" Type="http://schemas.openxmlformats.org/officeDocument/2006/relationships/diagramColors" Target="../diagrams/colors8.xml"/><Relationship Id="rId3" Type="http://schemas.openxmlformats.org/officeDocument/2006/relationships/image" Target="../media/image4.jpeg"/><Relationship Id="rId7" Type="http://schemas.openxmlformats.org/officeDocument/2006/relationships/diagramQuickStyle" Target="../diagrams/quickStyle8.xml"/><Relationship Id="rId2" Type="http://schemas.openxmlformats.org/officeDocument/2006/relationships/image" Target="../media/image1.wmf"/><Relationship Id="rId1" Type="http://schemas.openxmlformats.org/officeDocument/2006/relationships/chart" Target="../charts/chart9.xml"/><Relationship Id="rId6" Type="http://schemas.openxmlformats.org/officeDocument/2006/relationships/diagramLayout" Target="../diagrams/layout8.xml"/><Relationship Id="rId5" Type="http://schemas.openxmlformats.org/officeDocument/2006/relationships/diagramData" Target="../diagrams/data8.xml"/><Relationship Id="rId4" Type="http://schemas.openxmlformats.org/officeDocument/2006/relationships/image" Target="../media/image5.jpeg"/><Relationship Id="rId9" Type="http://schemas.microsoft.com/office/2007/relationships/diagramDrawing" Target="../diagrams/drawing8.xml"/></Relationships>
</file>

<file path=xl/drawings/_rels/drawing1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9.xml"/><Relationship Id="rId7" Type="http://schemas.microsoft.com/office/2007/relationships/diagramDrawing" Target="../diagrams/drawing9.xml"/><Relationship Id="rId2" Type="http://schemas.openxmlformats.org/officeDocument/2006/relationships/image" Target="../media/image1.wmf"/><Relationship Id="rId1" Type="http://schemas.openxmlformats.org/officeDocument/2006/relationships/chart" Target="../charts/chart10.xml"/><Relationship Id="rId6" Type="http://schemas.openxmlformats.org/officeDocument/2006/relationships/diagramColors" Target="../diagrams/colors9.xml"/><Relationship Id="rId5" Type="http://schemas.openxmlformats.org/officeDocument/2006/relationships/diagramQuickStyle" Target="../diagrams/quickStyle9.xml"/><Relationship Id="rId4" Type="http://schemas.openxmlformats.org/officeDocument/2006/relationships/diagramLayout" Target="../diagrams/layout9.xml"/><Relationship Id="rId9"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10.xml"/><Relationship Id="rId7" Type="http://schemas.microsoft.com/office/2007/relationships/diagramDrawing" Target="../diagrams/drawing10.xml"/><Relationship Id="rId2" Type="http://schemas.openxmlformats.org/officeDocument/2006/relationships/image" Target="../media/image1.wmf"/><Relationship Id="rId1" Type="http://schemas.openxmlformats.org/officeDocument/2006/relationships/chart" Target="../charts/chart11.xml"/><Relationship Id="rId6" Type="http://schemas.openxmlformats.org/officeDocument/2006/relationships/diagramColors" Target="../diagrams/colors10.xml"/><Relationship Id="rId5" Type="http://schemas.openxmlformats.org/officeDocument/2006/relationships/diagramQuickStyle" Target="../diagrams/quickStyle10.xml"/><Relationship Id="rId4" Type="http://schemas.openxmlformats.org/officeDocument/2006/relationships/diagramLayout" Target="../diagrams/layout10.xml"/><Relationship Id="rId9" Type="http://schemas.openxmlformats.org/officeDocument/2006/relationships/image" Target="../media/image5.jpeg"/></Relationships>
</file>

<file path=xl/drawings/_rels/drawing2.xml.rels><?xml version="1.0" encoding="UTF-8" standalone="yes"?>
<Relationships xmlns="http://schemas.openxmlformats.org/package/2006/relationships"><Relationship Id="rId8" Type="http://schemas.openxmlformats.org/officeDocument/2006/relationships/diagramColors" Target="../diagrams/colors1.xml"/><Relationship Id="rId3" Type="http://schemas.openxmlformats.org/officeDocument/2006/relationships/image" Target="../media/image4.jpeg"/><Relationship Id="rId7" Type="http://schemas.openxmlformats.org/officeDocument/2006/relationships/diagramQuickStyle" Target="../diagrams/quickStyle1.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diagramLayout" Target="../diagrams/layout1.xml"/><Relationship Id="rId5" Type="http://schemas.openxmlformats.org/officeDocument/2006/relationships/diagramData" Target="../diagrams/data1.xml"/><Relationship Id="rId4" Type="http://schemas.openxmlformats.org/officeDocument/2006/relationships/image" Target="../media/image5.jpeg"/><Relationship Id="rId9" Type="http://schemas.microsoft.com/office/2007/relationships/diagramDrawing" Target="../diagrams/drawing1.xml"/></Relationships>
</file>

<file path=xl/drawings/_rels/drawing3.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diagramLayout" Target="../diagrams/layout2.xml"/><Relationship Id="rId7" Type="http://schemas.openxmlformats.org/officeDocument/2006/relationships/image" Target="../media/image4.jpeg"/><Relationship Id="rId2" Type="http://schemas.openxmlformats.org/officeDocument/2006/relationships/diagramData" Target="../diagrams/data2.xml"/><Relationship Id="rId1" Type="http://schemas.openxmlformats.org/officeDocument/2006/relationships/chart" Target="../charts/chart2.xml"/><Relationship Id="rId6" Type="http://schemas.microsoft.com/office/2007/relationships/diagramDrawing" Target="../diagrams/drawing2.xml"/><Relationship Id="rId5" Type="http://schemas.openxmlformats.org/officeDocument/2006/relationships/diagramColors" Target="../diagrams/colors2.xml"/><Relationship Id="rId10" Type="http://schemas.openxmlformats.org/officeDocument/2006/relationships/chart" Target="../charts/chart3.xml"/><Relationship Id="rId4" Type="http://schemas.openxmlformats.org/officeDocument/2006/relationships/diagramQuickStyle" Target="../diagrams/quickStyle2.xml"/><Relationship Id="rId9"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3.xml"/><Relationship Id="rId7" Type="http://schemas.microsoft.com/office/2007/relationships/diagramDrawing" Target="../diagrams/drawing3.xml"/><Relationship Id="rId2" Type="http://schemas.openxmlformats.org/officeDocument/2006/relationships/image" Target="../media/image1.wmf"/><Relationship Id="rId1" Type="http://schemas.openxmlformats.org/officeDocument/2006/relationships/chart" Target="../charts/chart4.xml"/><Relationship Id="rId6" Type="http://schemas.openxmlformats.org/officeDocument/2006/relationships/diagramColors" Target="../diagrams/colors3.xml"/><Relationship Id="rId5" Type="http://schemas.openxmlformats.org/officeDocument/2006/relationships/diagramQuickStyle" Target="../diagrams/quickStyle3.xml"/><Relationship Id="rId4" Type="http://schemas.openxmlformats.org/officeDocument/2006/relationships/diagramLayout" Target="../diagrams/layout3.xml"/><Relationship Id="rId9" Type="http://schemas.openxmlformats.org/officeDocument/2006/relationships/image" Target="../media/image5.jpeg"/></Relationships>
</file>

<file path=xl/drawings/_rels/drawing6.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4.xml"/><Relationship Id="rId7" Type="http://schemas.microsoft.com/office/2007/relationships/diagramDrawing" Target="../diagrams/drawing4.xml"/><Relationship Id="rId2" Type="http://schemas.openxmlformats.org/officeDocument/2006/relationships/image" Target="../media/image1.wmf"/><Relationship Id="rId1" Type="http://schemas.openxmlformats.org/officeDocument/2006/relationships/chart" Target="../charts/chart5.xml"/><Relationship Id="rId6" Type="http://schemas.openxmlformats.org/officeDocument/2006/relationships/diagramColors" Target="../diagrams/colors4.xml"/><Relationship Id="rId5" Type="http://schemas.openxmlformats.org/officeDocument/2006/relationships/diagramQuickStyle" Target="../diagrams/quickStyle4.xml"/><Relationship Id="rId4" Type="http://schemas.openxmlformats.org/officeDocument/2006/relationships/diagramLayout" Target="../diagrams/layout4.xml"/><Relationship Id="rId9" Type="http://schemas.openxmlformats.org/officeDocument/2006/relationships/image" Target="../media/image5.jpeg"/></Relationships>
</file>

<file path=xl/drawings/_rels/drawing7.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5.xml"/><Relationship Id="rId7" Type="http://schemas.microsoft.com/office/2007/relationships/diagramDrawing" Target="../diagrams/drawing5.xml"/><Relationship Id="rId2" Type="http://schemas.openxmlformats.org/officeDocument/2006/relationships/image" Target="../media/image1.wmf"/><Relationship Id="rId1" Type="http://schemas.openxmlformats.org/officeDocument/2006/relationships/chart" Target="../charts/chart6.xml"/><Relationship Id="rId6" Type="http://schemas.openxmlformats.org/officeDocument/2006/relationships/diagramColors" Target="../diagrams/colors5.xml"/><Relationship Id="rId5" Type="http://schemas.openxmlformats.org/officeDocument/2006/relationships/diagramQuickStyle" Target="../diagrams/quickStyle5.xml"/><Relationship Id="rId4" Type="http://schemas.openxmlformats.org/officeDocument/2006/relationships/diagramLayout" Target="../diagrams/layout5.xml"/><Relationship Id="rId9" Type="http://schemas.openxmlformats.org/officeDocument/2006/relationships/image" Target="../media/image5.jpeg"/></Relationships>
</file>

<file path=xl/drawings/_rels/drawing8.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6.xml"/><Relationship Id="rId7" Type="http://schemas.microsoft.com/office/2007/relationships/diagramDrawing" Target="../diagrams/drawing6.xml"/><Relationship Id="rId2" Type="http://schemas.openxmlformats.org/officeDocument/2006/relationships/image" Target="../media/image1.wmf"/><Relationship Id="rId1" Type="http://schemas.openxmlformats.org/officeDocument/2006/relationships/chart" Target="../charts/chart7.xml"/><Relationship Id="rId6" Type="http://schemas.openxmlformats.org/officeDocument/2006/relationships/diagramColors" Target="../diagrams/colors6.xml"/><Relationship Id="rId5" Type="http://schemas.openxmlformats.org/officeDocument/2006/relationships/diagramQuickStyle" Target="../diagrams/quickStyle6.xml"/><Relationship Id="rId4" Type="http://schemas.openxmlformats.org/officeDocument/2006/relationships/diagramLayout" Target="../diagrams/layout6.xml"/><Relationship Id="rId9" Type="http://schemas.openxmlformats.org/officeDocument/2006/relationships/image" Target="../media/image5.jpeg"/></Relationships>
</file>

<file path=xl/drawings/_rels/drawing9.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diagramData" Target="../diagrams/data7.xml"/><Relationship Id="rId7" Type="http://schemas.microsoft.com/office/2007/relationships/diagramDrawing" Target="../diagrams/drawing7.xml"/><Relationship Id="rId2" Type="http://schemas.openxmlformats.org/officeDocument/2006/relationships/image" Target="../media/image1.wmf"/><Relationship Id="rId1" Type="http://schemas.openxmlformats.org/officeDocument/2006/relationships/chart" Target="../charts/chart8.xml"/><Relationship Id="rId6" Type="http://schemas.openxmlformats.org/officeDocument/2006/relationships/diagramColors" Target="../diagrams/colors7.xml"/><Relationship Id="rId5" Type="http://schemas.openxmlformats.org/officeDocument/2006/relationships/diagramQuickStyle" Target="../diagrams/quickStyle7.xml"/><Relationship Id="rId4" Type="http://schemas.openxmlformats.org/officeDocument/2006/relationships/diagramLayout" Target="../diagrams/layout7.xml"/><Relationship Id="rId9"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390525</xdr:colOff>
      <xdr:row>2</xdr:row>
      <xdr:rowOff>66675</xdr:rowOff>
    </xdr:to>
    <xdr:pic>
      <xdr:nvPicPr>
        <xdr:cNvPr id="2" name="Picture 12"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057525" cy="447675"/>
        </a:xfrm>
        <a:prstGeom prst="rect">
          <a:avLst/>
        </a:prstGeom>
        <a:noFill/>
        <a:ln w="9525">
          <a:noFill/>
          <a:miter lim="800000"/>
          <a:headEnd/>
          <a:tailEnd/>
        </a:ln>
      </xdr:spPr>
    </xdr:pic>
    <xdr:clientData/>
  </xdr:twoCellAnchor>
  <xdr:twoCellAnchor>
    <xdr:from>
      <xdr:col>5</xdr:col>
      <xdr:colOff>1638300</xdr:colOff>
      <xdr:row>0</xdr:row>
      <xdr:rowOff>66675</xdr:rowOff>
    </xdr:from>
    <xdr:to>
      <xdr:col>6</xdr:col>
      <xdr:colOff>676275</xdr:colOff>
      <xdr:row>4</xdr:row>
      <xdr:rowOff>19050</xdr:rowOff>
    </xdr:to>
    <xdr:grpSp>
      <xdr:nvGrpSpPr>
        <xdr:cNvPr id="3" name="Group 24"/>
        <xdr:cNvGrpSpPr>
          <a:grpSpLocks/>
        </xdr:cNvGrpSpPr>
      </xdr:nvGrpSpPr>
      <xdr:grpSpPr bwMode="auto">
        <a:xfrm>
          <a:off x="5553075" y="66675"/>
          <a:ext cx="1276350" cy="714375"/>
          <a:chOff x="7849" y="1073"/>
          <a:chExt cx="3133" cy="1897"/>
        </a:xfrm>
      </xdr:grpSpPr>
      <xdr:pic>
        <xdr:nvPicPr>
          <xdr:cNvPr id="4" name="Picture 25" descr="hoja membretada07"/>
          <xdr:cNvPicPr>
            <a:picLocks noChangeAspect="1" noChangeArrowheads="1"/>
          </xdr:cNvPicPr>
        </xdr:nvPicPr>
        <xdr:blipFill>
          <a:blip xmlns:r="http://schemas.openxmlformats.org/officeDocument/2006/relationships" r:embed="rId2" cstate="print"/>
          <a:srcRect/>
          <a:stretch>
            <a:fillRect/>
          </a:stretch>
        </xdr:blipFill>
        <xdr:spPr bwMode="auto">
          <a:xfrm>
            <a:off x="9718" y="1073"/>
            <a:ext cx="1264" cy="1897"/>
          </a:xfrm>
          <a:prstGeom prst="rect">
            <a:avLst/>
          </a:prstGeom>
          <a:noFill/>
          <a:ln w="9525">
            <a:noFill/>
            <a:miter lim="800000"/>
            <a:headEnd/>
            <a:tailEnd/>
          </a:ln>
        </xdr:spPr>
      </xdr:pic>
      <xdr:pic>
        <xdr:nvPicPr>
          <xdr:cNvPr id="5" name="Picture 26" descr="hoja membretada07"/>
          <xdr:cNvPicPr>
            <a:picLocks noChangeAspect="1" noChangeArrowheads="1"/>
          </xdr:cNvPicPr>
        </xdr:nvPicPr>
        <xdr:blipFill>
          <a:blip xmlns:r="http://schemas.openxmlformats.org/officeDocument/2006/relationships" r:embed="rId3"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15</xdr:row>
      <xdr:rowOff>381000</xdr:rowOff>
    </xdr:from>
    <xdr:to>
      <xdr:col>3</xdr:col>
      <xdr:colOff>552450</xdr:colOff>
      <xdr:row>30</xdr:row>
      <xdr:rowOff>333375</xdr:rowOff>
    </xdr:to>
    <xdr:graphicFrame macro="">
      <xdr:nvGraphicFramePr>
        <xdr:cNvPr id="65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190500</xdr:rowOff>
    </xdr:from>
    <xdr:to>
      <xdr:col>8</xdr:col>
      <xdr:colOff>561975</xdr:colOff>
      <xdr:row>5</xdr:row>
      <xdr:rowOff>190500</xdr:rowOff>
    </xdr:to>
    <xdr:sp macro="" textlink="">
      <xdr:nvSpPr>
        <xdr:cNvPr id="6519" name="Line 11"/>
        <xdr:cNvSpPr>
          <a:spLocks noChangeShapeType="1"/>
        </xdr:cNvSpPr>
      </xdr:nvSpPr>
      <xdr:spPr bwMode="auto">
        <a:xfrm>
          <a:off x="38100" y="1457325"/>
          <a:ext cx="634365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6520"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5</xdr:col>
      <xdr:colOff>190500</xdr:colOff>
      <xdr:row>0</xdr:row>
      <xdr:rowOff>190500</xdr:rowOff>
    </xdr:from>
    <xdr:to>
      <xdr:col>8</xdr:col>
      <xdr:colOff>438150</xdr:colOff>
      <xdr:row>4</xdr:row>
      <xdr:rowOff>76200</xdr:rowOff>
    </xdr:to>
    <xdr:grpSp>
      <xdr:nvGrpSpPr>
        <xdr:cNvPr id="6521" name="Group 24"/>
        <xdr:cNvGrpSpPr>
          <a:grpSpLocks/>
        </xdr:cNvGrpSpPr>
      </xdr:nvGrpSpPr>
      <xdr:grpSpPr bwMode="auto">
        <a:xfrm>
          <a:off x="4624552" y="190500"/>
          <a:ext cx="1649029" cy="936734"/>
          <a:chOff x="7849" y="1073"/>
          <a:chExt cx="3133" cy="1897"/>
        </a:xfrm>
      </xdr:grpSpPr>
      <xdr:pic>
        <xdr:nvPicPr>
          <xdr:cNvPr id="6524" name="Picture 25" descr="hoja membretada07"/>
          <xdr:cNvPicPr>
            <a:picLocks noChangeAspect="1" noChangeArrowheads="1"/>
          </xdr:cNvPicPr>
        </xdr:nvPicPr>
        <xdr:blipFill>
          <a:blip xmlns:r="http://schemas.openxmlformats.org/officeDocument/2006/relationships" r:embed="rId3" cstate="print"/>
          <a:srcRect/>
          <a:stretch>
            <a:fillRect/>
          </a:stretch>
        </xdr:blipFill>
        <xdr:spPr bwMode="auto">
          <a:xfrm>
            <a:off x="9718" y="1073"/>
            <a:ext cx="1264" cy="1897"/>
          </a:xfrm>
          <a:prstGeom prst="rect">
            <a:avLst/>
          </a:prstGeom>
          <a:noFill/>
          <a:ln w="9525">
            <a:noFill/>
            <a:miter lim="800000"/>
            <a:headEnd/>
            <a:tailEnd/>
          </a:ln>
        </xdr:spPr>
      </xdr:pic>
      <xdr:pic>
        <xdr:nvPicPr>
          <xdr:cNvPr id="6525" name="Picture 26" descr="hoja membretada07"/>
          <xdr:cNvPicPr>
            <a:picLocks noChangeAspect="1" noChangeArrowheads="1"/>
          </xdr:cNvPicPr>
        </xdr:nvPicPr>
        <xdr:blipFill>
          <a:blip xmlns:r="http://schemas.openxmlformats.org/officeDocument/2006/relationships" r:embed="rId4"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38100</xdr:colOff>
      <xdr:row>31</xdr:row>
      <xdr:rowOff>238125</xdr:rowOff>
    </xdr:from>
    <xdr:to>
      <xdr:col>8</xdr:col>
      <xdr:colOff>285750</xdr:colOff>
      <xdr:row>34</xdr:row>
      <xdr:rowOff>531494</xdr:rowOff>
    </xdr:to>
    <xdr:graphicFrame macro="">
      <xdr:nvGraphicFramePr>
        <xdr:cNvPr id="9" name="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 r:lo="rId6" r:qs="rId7" r:cs="rId8"/>
        </a:graphicData>
      </a:graphic>
    </xdr:graphicFrame>
    <xdr:clientData/>
  </xdr:twoCellAnchor>
  <xdr:twoCellAnchor editAs="oneCell">
    <xdr:from>
      <xdr:col>4</xdr:col>
      <xdr:colOff>73354</xdr:colOff>
      <xdr:row>15</xdr:row>
      <xdr:rowOff>447675</xdr:rowOff>
    </xdr:from>
    <xdr:to>
      <xdr:col>8</xdr:col>
      <xdr:colOff>463879</xdr:colOff>
      <xdr:row>30</xdr:row>
      <xdr:rowOff>131606</xdr:rowOff>
    </xdr:to>
    <xdr:sp macro="" textlink="">
      <xdr:nvSpPr>
        <xdr:cNvPr id="10" name="Text Box 16"/>
        <xdr:cNvSpPr txBox="1">
          <a:spLocks noChangeArrowheads="1"/>
        </xdr:cNvSpPr>
      </xdr:nvSpPr>
      <xdr:spPr bwMode="auto">
        <a:xfrm>
          <a:off x="3828613" y="4027761"/>
          <a:ext cx="2470697" cy="3548673"/>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just" rtl="0">
            <a:defRPr sz="1000"/>
          </a:pPr>
          <a:r>
            <a:rPr lang="es-ES" sz="1000" b="0" i="0" strike="noStrike">
              <a:solidFill>
                <a:srgbClr val="000000"/>
              </a:solidFill>
              <a:latin typeface="Arial" pitchFamily="34" charset="0"/>
              <a:cs typeface="Arial" pitchFamily="34" charset="0"/>
            </a:rPr>
            <a:t>El margen de financiamiento para la operación del CONALEP, por concepto de ingresos propios para el primer semestre</a:t>
          </a:r>
          <a:r>
            <a:rPr lang="es-ES" sz="1000" b="0" i="0" strike="noStrike" baseline="0">
              <a:solidFill>
                <a:srgbClr val="000000"/>
              </a:solidFill>
              <a:latin typeface="Arial" pitchFamily="34" charset="0"/>
              <a:cs typeface="Arial" pitchFamily="34" charset="0"/>
            </a:rPr>
            <a:t> </a:t>
          </a:r>
          <a:r>
            <a:rPr lang="es-ES" sz="1000" b="0" i="0" strike="noStrike">
              <a:solidFill>
                <a:srgbClr val="000000"/>
              </a:solidFill>
              <a:latin typeface="Arial" pitchFamily="34" charset="0"/>
              <a:cs typeface="Arial" pitchFamily="34" charset="0"/>
            </a:rPr>
            <a:t>del año 2011, se ubicó en 6.7%, lo que representa un descenso de 2</a:t>
          </a:r>
          <a:r>
            <a:rPr lang="es-ES" sz="1000" b="0" i="0" strike="noStrike" baseline="0">
              <a:solidFill>
                <a:srgbClr val="000000"/>
              </a:solidFill>
              <a:latin typeface="Arial" pitchFamily="34" charset="0"/>
              <a:cs typeface="Arial" pitchFamily="34" charset="0"/>
            </a:rPr>
            <a:t> puntos porcentuales</a:t>
          </a:r>
          <a:r>
            <a:rPr lang="es-ES" sz="1000" b="0" i="0" strike="noStrike">
              <a:solidFill>
                <a:srgbClr val="000000"/>
              </a:solidFill>
              <a:latin typeface="Arial" pitchFamily="34" charset="0"/>
              <a:cs typeface="Arial" pitchFamily="34" charset="0"/>
            </a:rPr>
            <a:t>, </a:t>
          </a:r>
          <a:r>
            <a:rPr lang="es-ES" sz="1000" b="0" i="0" strike="noStrike" baseline="0">
              <a:solidFill>
                <a:srgbClr val="000000"/>
              </a:solidFill>
              <a:latin typeface="Arial" pitchFamily="34" charset="0"/>
              <a:cs typeface="Arial" pitchFamily="34" charset="0"/>
            </a:rPr>
            <a:t>en relación con el mismo periodo del año 2010.</a:t>
          </a:r>
          <a:endParaRPr lang="es-ES" sz="1000" b="0" i="0" strike="noStrike">
            <a:solidFill>
              <a:srgbClr val="000000"/>
            </a:solidFill>
            <a:latin typeface="Arial" pitchFamily="34" charset="0"/>
            <a:cs typeface="Arial" pitchFamily="34" charset="0"/>
          </a:endParaRPr>
        </a:p>
        <a:p>
          <a:pPr algn="just" rtl="0">
            <a:defRPr sz="1000"/>
          </a:pPr>
          <a:endParaRPr lang="es-ES" sz="1000" b="0" i="0" strike="noStrike">
            <a:solidFill>
              <a:srgbClr val="000000"/>
            </a:solidFill>
            <a:latin typeface="Arial" pitchFamily="34" charset="0"/>
            <a:cs typeface="Arial" pitchFamily="34" charset="0"/>
          </a:endParaRPr>
        </a:p>
        <a:p>
          <a:pPr algn="just" rtl="0">
            <a:defRPr sz="1000"/>
          </a:pPr>
          <a:r>
            <a:rPr lang="es-ES" sz="1000" b="0" i="0">
              <a:latin typeface="Arial" pitchFamily="34" charset="0"/>
              <a:ea typeface="+mn-ea"/>
              <a:cs typeface="Arial" pitchFamily="34" charset="0"/>
            </a:rPr>
            <a:t>Para el periodo en</a:t>
          </a:r>
          <a:r>
            <a:rPr lang="es-ES" sz="1000" b="0" i="0" baseline="0">
              <a:latin typeface="Arial" pitchFamily="34" charset="0"/>
              <a:ea typeface="+mn-ea"/>
              <a:cs typeface="Arial" pitchFamily="34" charset="0"/>
            </a:rPr>
            <a:t> mención, los Ingresos Propios Ejercidos registraron un decremento del -16.9%, por el contrario, el Presupuesto Ejercido, tuvo un incremento de 8.1%, en relación con el mismo periodo del año 2010.</a:t>
          </a:r>
        </a:p>
        <a:p>
          <a:pPr algn="just" rtl="0">
            <a:defRPr sz="1000"/>
          </a:pPr>
          <a:endParaRPr lang="es-ES" sz="900" b="0" i="0" strike="noStrike">
            <a:solidFill>
              <a:srgbClr val="000000"/>
            </a:solidFill>
            <a:latin typeface="Arial" pitchFamily="34" charset="0"/>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32845</xdr:colOff>
      <xdr:row>16</xdr:row>
      <xdr:rowOff>54741</xdr:rowOff>
    </xdr:from>
    <xdr:to>
      <xdr:col>3</xdr:col>
      <xdr:colOff>240862</xdr:colOff>
      <xdr:row>32</xdr:row>
      <xdr:rowOff>120431</xdr:rowOff>
    </xdr:to>
    <xdr:graphicFrame macro="">
      <xdr:nvGraphicFramePr>
        <xdr:cNvPr id="75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xdr:row>
      <xdr:rowOff>180975</xdr:rowOff>
    </xdr:from>
    <xdr:to>
      <xdr:col>8</xdr:col>
      <xdr:colOff>561975</xdr:colOff>
      <xdr:row>5</xdr:row>
      <xdr:rowOff>180975</xdr:rowOff>
    </xdr:to>
    <xdr:sp macro="" textlink="">
      <xdr:nvSpPr>
        <xdr:cNvPr id="7541" name="Line 11"/>
        <xdr:cNvSpPr>
          <a:spLocks noChangeShapeType="1"/>
        </xdr:cNvSpPr>
      </xdr:nvSpPr>
      <xdr:spPr bwMode="auto">
        <a:xfrm>
          <a:off x="38100" y="1447800"/>
          <a:ext cx="634365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7542"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47624</xdr:colOff>
      <xdr:row>33</xdr:row>
      <xdr:rowOff>254767</xdr:rowOff>
    </xdr:from>
    <xdr:to>
      <xdr:col>9</xdr:col>
      <xdr:colOff>38099</xdr:colOff>
      <xdr:row>36</xdr:row>
      <xdr:rowOff>221438</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262419</xdr:colOff>
      <xdr:row>0</xdr:row>
      <xdr:rowOff>242395</xdr:rowOff>
    </xdr:from>
    <xdr:to>
      <xdr:col>8</xdr:col>
      <xdr:colOff>510068</xdr:colOff>
      <xdr:row>4</xdr:row>
      <xdr:rowOff>128095</xdr:rowOff>
    </xdr:to>
    <xdr:grpSp>
      <xdr:nvGrpSpPr>
        <xdr:cNvPr id="7544" name="Group 24"/>
        <xdr:cNvGrpSpPr>
          <a:grpSpLocks/>
        </xdr:cNvGrpSpPr>
      </xdr:nvGrpSpPr>
      <xdr:grpSpPr bwMode="auto">
        <a:xfrm>
          <a:off x="4696471" y="242395"/>
          <a:ext cx="1747563" cy="936734"/>
          <a:chOff x="7849" y="1073"/>
          <a:chExt cx="3133" cy="1897"/>
        </a:xfrm>
      </xdr:grpSpPr>
      <xdr:pic>
        <xdr:nvPicPr>
          <xdr:cNvPr id="7546"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7547"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3</xdr:col>
      <xdr:colOff>437931</xdr:colOff>
      <xdr:row>15</xdr:row>
      <xdr:rowOff>361292</xdr:rowOff>
    </xdr:from>
    <xdr:to>
      <xdr:col>8</xdr:col>
      <xdr:colOff>525518</xdr:colOff>
      <xdr:row>32</xdr:row>
      <xdr:rowOff>470772</xdr:rowOff>
    </xdr:to>
    <xdr:sp macro="" textlink="">
      <xdr:nvSpPr>
        <xdr:cNvPr id="10" name="Text Box 1050"/>
        <xdr:cNvSpPr txBox="1">
          <a:spLocks noChangeArrowheads="1"/>
        </xdr:cNvSpPr>
      </xdr:nvSpPr>
      <xdr:spPr bwMode="auto">
        <a:xfrm>
          <a:off x="3514397" y="3941378"/>
          <a:ext cx="2945087" cy="4871980"/>
        </a:xfrm>
        <a:prstGeom prst="rect">
          <a:avLst/>
        </a:prstGeom>
        <a:noFill/>
        <a:ln w="9525">
          <a:noFill/>
          <a:miter lim="800000"/>
          <a:headEnd/>
          <a:tailEnd/>
        </a:ln>
        <a:effectLst/>
      </xdr:spPr>
      <xdr:txBody>
        <a:bodyPr vertOverflow="clip" wrap="square" lIns="27432" tIns="22860" rIns="27432" bIns="0" anchor="t" upright="1"/>
        <a:lstStyle/>
        <a:p>
          <a:pPr algn="just" rtl="0">
            <a:defRPr sz="1000"/>
          </a:pPr>
          <a:r>
            <a:rPr lang="es-ES" sz="1000" b="0" i="0" strike="noStrike">
              <a:solidFill>
                <a:srgbClr val="000000"/>
              </a:solidFill>
              <a:latin typeface="Arial"/>
              <a:cs typeface="Arial"/>
            </a:rPr>
            <a:t>Durante el primer semestre de los últimos cinco ejercicios fiscales, se ha logrado captar en promedio el 93.3% de los Ingresos Propios Programados, siendo el año 2008  en donde  este índice se encuentra mejor posicionado 117.6%. </a:t>
          </a:r>
        </a:p>
        <a:p>
          <a:pPr algn="just" rtl="0">
            <a:defRPr sz="1000"/>
          </a:pPr>
          <a:endParaRPr lang="es-ES" sz="1000" b="0" i="0" strike="noStrike">
            <a:solidFill>
              <a:srgbClr val="000000"/>
            </a:solidFill>
            <a:latin typeface="Arial"/>
            <a:ea typeface="+mn-ea"/>
            <a:cs typeface="Arial"/>
          </a:endParaRPr>
        </a:p>
        <a:p>
          <a:pPr algn="just" rtl="0"/>
          <a:r>
            <a:rPr lang="es-ES" sz="1000" b="0" i="0" strike="noStrike">
              <a:solidFill>
                <a:srgbClr val="000000"/>
              </a:solidFill>
              <a:latin typeface="Arial"/>
              <a:ea typeface="+mn-ea"/>
              <a:cs typeface="Arial"/>
            </a:rPr>
            <a:t>Para el periodo en mención del ejercicio fiscal 2011, los ingresos propios captados y los ingresos propios programados tuvieron resultados</a:t>
          </a:r>
          <a:r>
            <a:rPr lang="es-ES" sz="1000" b="0" i="0" strike="noStrike" baseline="0">
              <a:solidFill>
                <a:srgbClr val="000000"/>
              </a:solidFill>
              <a:latin typeface="Arial"/>
              <a:ea typeface="+mn-ea"/>
              <a:cs typeface="Arial"/>
            </a:rPr>
            <a:t> por $43,352 y $67,737 miles de pesos, lo que representa</a:t>
          </a:r>
          <a:r>
            <a:rPr lang="es-ES" sz="1000" b="0" i="0" strike="noStrike">
              <a:solidFill>
                <a:srgbClr val="000000"/>
              </a:solidFill>
              <a:latin typeface="Arial"/>
              <a:ea typeface="+mn-ea"/>
              <a:cs typeface="Arial"/>
            </a:rPr>
            <a:t> un decremento del -50.5% y -19.9%, respectivamente, en relación</a:t>
          </a:r>
          <a:r>
            <a:rPr lang="es-ES" sz="1000" b="0" i="0" strike="noStrike" baseline="0">
              <a:solidFill>
                <a:srgbClr val="000000"/>
              </a:solidFill>
              <a:latin typeface="Arial"/>
              <a:ea typeface="+mn-ea"/>
              <a:cs typeface="Arial"/>
            </a:rPr>
            <a:t> con el año 2010, y obedece básicamente a que en este periodo del  ejercicio inmediato anterior, se obtuvieron los recursos por la venta de las acciones. de Teléfonos de México (TELMEX).</a:t>
          </a:r>
        </a:p>
        <a:p>
          <a:pPr algn="just" rtl="0"/>
          <a:r>
            <a:rPr lang="es-ES" sz="1000" b="0" i="0" strike="noStrike" baseline="0">
              <a:solidFill>
                <a:srgbClr val="000000"/>
              </a:solidFill>
              <a:latin typeface="Arial"/>
              <a:ea typeface="+mn-ea"/>
              <a:cs typeface="Arial"/>
            </a:rPr>
            <a:t/>
          </a:r>
          <a:br>
            <a:rPr lang="es-ES" sz="1000" b="0" i="0" strike="noStrike" baseline="0">
              <a:solidFill>
                <a:srgbClr val="000000"/>
              </a:solidFill>
              <a:latin typeface="Arial"/>
              <a:ea typeface="+mn-ea"/>
              <a:cs typeface="Arial"/>
            </a:rPr>
          </a:br>
          <a:r>
            <a:rPr lang="es-ES" sz="1000" b="0" i="0" strike="noStrike" baseline="0">
              <a:solidFill>
                <a:srgbClr val="000000"/>
              </a:solidFill>
              <a:latin typeface="Arial"/>
              <a:ea typeface="+mn-ea"/>
              <a:cs typeface="Arial"/>
            </a:rPr>
            <a:t>Estos resultados ubican al índice de captación de ingresos propios en 64%, la variación respecto a lo programado obedece a lo siguiente:</a:t>
          </a:r>
          <a:endParaRPr lang="es-ES" sz="1000" b="0" i="0" strike="noStrike">
            <a:solidFill>
              <a:srgbClr val="000000"/>
            </a:solidFill>
            <a:latin typeface="Arial"/>
            <a:ea typeface="+mn-ea"/>
            <a:cs typeface="Arial"/>
          </a:endParaRPr>
        </a:p>
        <a:p>
          <a:pPr algn="just" rtl="0"/>
          <a:endParaRPr lang="es-ES" sz="1000" b="0" i="0" strike="noStrike">
            <a:solidFill>
              <a:srgbClr val="000000"/>
            </a:solidFill>
            <a:latin typeface="Arial"/>
            <a:ea typeface="+mn-ea"/>
            <a:cs typeface="Arial"/>
          </a:endParaRPr>
        </a:p>
        <a:p>
          <a:pPr algn="just" rtl="0"/>
          <a:r>
            <a:rPr lang="es-ES" sz="1000" b="0" i="0" strike="noStrike">
              <a:solidFill>
                <a:srgbClr val="000000"/>
              </a:solidFill>
              <a:latin typeface="Arial"/>
              <a:ea typeface="+mn-ea"/>
              <a:cs typeface="Arial"/>
            </a:rPr>
            <a:t>-</a:t>
          </a:r>
          <a:r>
            <a:rPr lang="es-ES" sz="1000" b="0" i="0" strike="noStrike" baseline="0">
              <a:solidFill>
                <a:srgbClr val="000000"/>
              </a:solidFill>
              <a:latin typeface="Arial"/>
              <a:ea typeface="+mn-ea"/>
              <a:cs typeface="Arial"/>
            </a:rPr>
            <a:t> </a:t>
          </a:r>
          <a:r>
            <a:rPr lang="es-ES" sz="1000" b="0" i="0" strike="noStrike">
              <a:solidFill>
                <a:srgbClr val="000000"/>
              </a:solidFill>
              <a:latin typeface="Arial"/>
              <a:ea typeface="+mn-ea"/>
              <a:cs typeface="Arial"/>
            </a:rPr>
            <a:t>El calendario de captación de ingresos propios está autorizado con una distribución equitativa en los doce meses</a:t>
          </a:r>
          <a:r>
            <a:rPr lang="es-MX" sz="1000" b="0" i="0" strike="noStrike">
              <a:solidFill>
                <a:srgbClr val="000000"/>
              </a:solidFill>
              <a:latin typeface="Arial"/>
              <a:ea typeface="+mn-ea"/>
              <a:cs typeface="Arial"/>
            </a:rPr>
            <a:t>.</a:t>
          </a:r>
        </a:p>
        <a:p>
          <a:pPr algn="just" rtl="0"/>
          <a:endParaRPr lang="es-MX" sz="1000" b="0" i="0" strike="noStrike">
            <a:solidFill>
              <a:srgbClr val="000000"/>
            </a:solidFill>
            <a:latin typeface="Arial"/>
            <a:ea typeface="+mn-ea"/>
            <a:cs typeface="Arial"/>
          </a:endParaRPr>
        </a:p>
        <a:p>
          <a:pPr algn="just" rtl="0"/>
          <a:r>
            <a:rPr lang="es-MX" sz="1000" b="0" i="0" strike="noStrike">
              <a:solidFill>
                <a:srgbClr val="000000"/>
              </a:solidFill>
              <a:latin typeface="Arial"/>
              <a:ea typeface="+mn-ea"/>
              <a:cs typeface="Arial"/>
            </a:rPr>
            <a:t>- La captación de ingresos  por concepto de inscripciones es mayor en el segundo semestre  por </a:t>
          </a:r>
          <a:r>
            <a:rPr lang="es-MX" sz="1000" b="0" i="0" strike="noStrike" baseline="0">
              <a:solidFill>
                <a:srgbClr val="000000"/>
              </a:solidFill>
              <a:latin typeface="Arial"/>
              <a:ea typeface="+mn-ea"/>
              <a:cs typeface="Arial"/>
            </a:rPr>
            <a:t> los alumnos de nuevo ingreso.</a:t>
          </a:r>
          <a:endParaRPr lang="es-MX" sz="1000" b="0" i="0" strike="noStrike">
            <a:solidFill>
              <a:srgbClr val="000000"/>
            </a:solidFill>
            <a:latin typeface="Arial"/>
            <a:ea typeface="+mn-ea"/>
            <a:cs typeface="Arial"/>
          </a:endParaRPr>
        </a:p>
        <a:p>
          <a:pPr algn="just" rtl="0"/>
          <a:endParaRPr lang="es-MX" sz="1000" b="0" i="0" strike="noStrike">
            <a:solidFill>
              <a:srgbClr val="000000"/>
            </a:solidFill>
            <a:latin typeface="Arial"/>
            <a:ea typeface="+mn-ea"/>
            <a:cs typeface="Arial"/>
          </a:endParaRPr>
        </a:p>
        <a:p>
          <a:pPr algn="just" rtl="0"/>
          <a:r>
            <a:rPr lang="es-MX" sz="1000" b="0" i="0" strike="noStrike">
              <a:solidFill>
                <a:srgbClr val="000000"/>
              </a:solidFill>
              <a:latin typeface="Arial"/>
              <a:ea typeface="+mn-ea"/>
              <a:cs typeface="Arial"/>
            </a:rPr>
            <a:t>- Los ingresos derivados de la capacitación  y certificación concertada a nivel central</a:t>
          </a:r>
          <a:r>
            <a:rPr lang="es-MX" sz="1000" b="0" i="0" strike="noStrike" baseline="0">
              <a:solidFill>
                <a:srgbClr val="000000"/>
              </a:solidFill>
              <a:latin typeface="Arial"/>
              <a:ea typeface="+mn-ea"/>
              <a:cs typeface="Arial"/>
            </a:rPr>
            <a:t> s</a:t>
          </a:r>
          <a:r>
            <a:rPr lang="es-MX" sz="1000" b="0" i="0" strike="noStrike">
              <a:solidFill>
                <a:srgbClr val="000000"/>
              </a:solidFill>
              <a:latin typeface="Arial"/>
              <a:ea typeface="+mn-ea"/>
              <a:cs typeface="Arial"/>
            </a:rPr>
            <a:t>e captan durante el segundo semestre. </a:t>
          </a:r>
        </a:p>
        <a:p>
          <a:pPr algn="just" rtl="0"/>
          <a:endParaRPr lang="es-MX" sz="1000" b="0" i="0" strike="noStrike">
            <a:solidFill>
              <a:srgbClr val="000000"/>
            </a:solidFill>
            <a:latin typeface="Arial"/>
            <a:ea typeface="+mn-ea"/>
            <a:cs typeface="Arial"/>
          </a:endParaRPr>
        </a:p>
        <a:p>
          <a:pPr algn="just" rtl="0"/>
          <a:endParaRPr lang="es-MX" sz="1000" b="0" i="0" strike="noStrike">
            <a:solidFill>
              <a:srgbClr val="000000"/>
            </a:solidFill>
            <a:latin typeface="Arial"/>
            <a:ea typeface="+mn-ea"/>
            <a:cs typeface="Arial"/>
          </a:endParaRPr>
        </a:p>
        <a:p>
          <a:pPr algn="just" rtl="0">
            <a:defRPr sz="1000"/>
          </a:pPr>
          <a:endParaRPr lang="es-ES" sz="9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15</xdr:row>
      <xdr:rowOff>257175</xdr:rowOff>
    </xdr:from>
    <xdr:to>
      <xdr:col>3</xdr:col>
      <xdr:colOff>464910</xdr:colOff>
      <xdr:row>32</xdr:row>
      <xdr:rowOff>287564</xdr:rowOff>
    </xdr:to>
    <xdr:graphicFrame macro="">
      <xdr:nvGraphicFramePr>
        <xdr:cNvPr id="85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190500</xdr:rowOff>
    </xdr:from>
    <xdr:to>
      <xdr:col>9</xdr:col>
      <xdr:colOff>0</xdr:colOff>
      <xdr:row>5</xdr:row>
      <xdr:rowOff>190500</xdr:rowOff>
    </xdr:to>
    <xdr:sp macro="" textlink="">
      <xdr:nvSpPr>
        <xdr:cNvPr id="8566" name="Line 10"/>
        <xdr:cNvSpPr>
          <a:spLocks noChangeShapeType="1"/>
        </xdr:cNvSpPr>
      </xdr:nvSpPr>
      <xdr:spPr bwMode="auto">
        <a:xfrm>
          <a:off x="0" y="1457325"/>
          <a:ext cx="6562725"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8567" name="Picture 12"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9525</xdr:colOff>
      <xdr:row>34</xdr:row>
      <xdr:rowOff>19051</xdr:rowOff>
    </xdr:from>
    <xdr:to>
      <xdr:col>8</xdr:col>
      <xdr:colOff>504825</xdr:colOff>
      <xdr:row>38</xdr:row>
      <xdr:rowOff>381000</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419100</xdr:colOff>
      <xdr:row>0</xdr:row>
      <xdr:rowOff>228600</xdr:rowOff>
    </xdr:from>
    <xdr:to>
      <xdr:col>8</xdr:col>
      <xdr:colOff>561975</xdr:colOff>
      <xdr:row>4</xdr:row>
      <xdr:rowOff>114300</xdr:rowOff>
    </xdr:to>
    <xdr:grpSp>
      <xdr:nvGrpSpPr>
        <xdr:cNvPr id="8569" name="Group 24"/>
        <xdr:cNvGrpSpPr>
          <a:grpSpLocks/>
        </xdr:cNvGrpSpPr>
      </xdr:nvGrpSpPr>
      <xdr:grpSpPr bwMode="auto">
        <a:xfrm>
          <a:off x="4864100" y="228600"/>
          <a:ext cx="1662339" cy="974271"/>
          <a:chOff x="7849" y="1073"/>
          <a:chExt cx="3133" cy="1897"/>
        </a:xfrm>
      </xdr:grpSpPr>
      <xdr:pic>
        <xdr:nvPicPr>
          <xdr:cNvPr id="8571"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8572"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3</xdr:col>
      <xdr:colOff>623662</xdr:colOff>
      <xdr:row>16</xdr:row>
      <xdr:rowOff>226769</xdr:rowOff>
    </xdr:from>
    <xdr:to>
      <xdr:col>8</xdr:col>
      <xdr:colOff>555626</xdr:colOff>
      <xdr:row>32</xdr:row>
      <xdr:rowOff>408212</xdr:rowOff>
    </xdr:to>
    <xdr:sp macro="" textlink="">
      <xdr:nvSpPr>
        <xdr:cNvPr id="14" name="Text Box 16"/>
        <xdr:cNvSpPr txBox="1">
          <a:spLocks noChangeArrowheads="1"/>
        </xdr:cNvSpPr>
      </xdr:nvSpPr>
      <xdr:spPr bwMode="auto">
        <a:xfrm>
          <a:off x="3707948" y="4320251"/>
          <a:ext cx="2812142" cy="4388318"/>
        </a:xfrm>
        <a:prstGeom prst="rect">
          <a:avLst/>
        </a:prstGeom>
        <a:solidFill>
          <a:srgbClr val="FFFFFF"/>
        </a:solidFill>
        <a:ln w="9525" algn="ctr">
          <a:noFill/>
          <a:miter lim="800000"/>
          <a:headEnd/>
          <a:tailEnd/>
        </a:ln>
        <a:effectLst/>
      </xdr:spPr>
      <xdr:txBody>
        <a:bodyPr vertOverflow="clip" wrap="square" lIns="27432" tIns="22860" rIns="27432" bIns="22860" anchor="t" upright="1"/>
        <a:lstStyle/>
        <a:p>
          <a:pPr algn="just"/>
          <a:r>
            <a:rPr lang="es-ES" sz="1000" b="0" i="0" strike="noStrike">
              <a:solidFill>
                <a:srgbClr val="000000"/>
              </a:solidFill>
              <a:latin typeface="Arial" pitchFamily="34" charset="0"/>
              <a:cs typeface="Arial" pitchFamily="34" charset="0"/>
            </a:rPr>
            <a:t>El presupuesto ejercido de partidas sujetas a restricción, durante el primer semestre del 2011, se situó en 560,225 miles de pesos, mismos que representan el 91.1% de lo programado al periodo,</a:t>
          </a:r>
          <a:r>
            <a:rPr lang="es-ES" sz="1000" b="0" i="0" strike="noStrike" baseline="0">
              <a:solidFill>
                <a:srgbClr val="000000"/>
              </a:solidFill>
              <a:latin typeface="Arial" pitchFamily="34" charset="0"/>
              <a:cs typeface="Arial" pitchFamily="34" charset="0"/>
            </a:rPr>
            <a:t> la diferencia del  8.9%</a:t>
          </a:r>
          <a:r>
            <a:rPr lang="es-ES" sz="1000" b="0" i="0" strike="noStrike">
              <a:solidFill>
                <a:srgbClr val="000000"/>
              </a:solidFill>
              <a:latin typeface="Arial" pitchFamily="34" charset="0"/>
              <a:cs typeface="Arial" pitchFamily="34" charset="0"/>
            </a:rPr>
            <a:t> </a:t>
          </a:r>
          <a:r>
            <a:rPr lang="es-ES" sz="1000" b="0" i="0" baseline="0">
              <a:latin typeface="Arial" pitchFamily="34" charset="0"/>
              <a:ea typeface="+mn-ea"/>
              <a:cs typeface="Arial" pitchFamily="34" charset="0"/>
            </a:rPr>
            <a:t>se debe básicamente </a:t>
          </a:r>
          <a:r>
            <a:rPr lang="es-ES" sz="1000">
              <a:latin typeface="Arial" pitchFamily="34" charset="0"/>
              <a:ea typeface="+mn-ea"/>
              <a:cs typeface="Arial" pitchFamily="34" charset="0"/>
            </a:rPr>
            <a:t>a lo siguiente: </a:t>
          </a:r>
        </a:p>
        <a:p>
          <a:pPr algn="just"/>
          <a:endParaRPr lang="es-ES" sz="1000">
            <a:latin typeface="Arial" pitchFamily="34" charset="0"/>
            <a:ea typeface="+mn-ea"/>
            <a:cs typeface="Arial" pitchFamily="34" charset="0"/>
          </a:endParaRPr>
        </a:p>
        <a:p>
          <a:pPr algn="just"/>
          <a:r>
            <a:rPr lang="es-ES" sz="1000" b="0" i="0" baseline="0">
              <a:latin typeface="Arial" pitchFamily="34" charset="0"/>
              <a:ea typeface="+mn-ea"/>
              <a:cs typeface="Arial" pitchFamily="34" charset="0"/>
            </a:rPr>
            <a:t>- En el capítulo 1000 existe una variación por $6,047.3 miles de pesos, la cual corresponde a recursos fiscales y a recursos  etiquetados al  Programa de Formación de Recursos Humanos Basada en Competencias (PROFORHCOM) que se encuentran comprometidos para su pago.</a:t>
          </a:r>
        </a:p>
        <a:p>
          <a:pPr algn="just"/>
          <a:endParaRPr lang="es-ES" sz="1000" b="0" i="0" baseline="0">
            <a:latin typeface="Arial" pitchFamily="34" charset="0"/>
            <a:ea typeface="+mn-ea"/>
            <a:cs typeface="Arial" pitchFamily="34" charset="0"/>
          </a:endParaRPr>
        </a:p>
        <a:p>
          <a:pPr algn="just"/>
          <a:r>
            <a:rPr lang="es-ES" sz="1000" b="0" i="0" baseline="0">
              <a:latin typeface="Arial" pitchFamily="34" charset="0"/>
              <a:ea typeface="+mn-ea"/>
              <a:cs typeface="Arial" pitchFamily="34" charset="0"/>
            </a:rPr>
            <a:t>- Para los capítulos 2000 y 3000, existen variaciones por $14,560.6 y $31,715.5, miles de pesos, respectivamente. Esto obedece a recursos propios no ejercidos, debido a una captación menor a lo programado al periodo, así como a recursos fiscales que se encuentran comprometidos </a:t>
          </a:r>
        </a:p>
        <a:p>
          <a:pPr algn="just"/>
          <a:endParaRPr lang="es-ES" sz="1000" b="0" i="0" strike="noStrike">
            <a:solidFill>
              <a:srgbClr val="000000"/>
            </a:solidFill>
            <a:latin typeface="Arial" pitchFamily="34" charset="0"/>
            <a:cs typeface="Arial" pitchFamily="34" charset="0"/>
          </a:endParaRPr>
        </a:p>
        <a:p>
          <a:pPr algn="just"/>
          <a:r>
            <a:rPr lang="es-ES" sz="800" b="0" i="0" strike="noStrike">
              <a:solidFill>
                <a:srgbClr val="000000"/>
              </a:solidFill>
              <a:latin typeface="Arial" pitchFamily="34" charset="0"/>
              <a:cs typeface="Arial" pitchFamily="34" charset="0"/>
            </a:rPr>
            <a:t>*En razón, de</a:t>
          </a:r>
          <a:r>
            <a:rPr lang="es-ES" sz="800" b="0" i="0" strike="noStrike" baseline="0">
              <a:solidFill>
                <a:srgbClr val="000000"/>
              </a:solidFill>
              <a:latin typeface="Arial" pitchFamily="34" charset="0"/>
              <a:cs typeface="Arial" pitchFamily="34" charset="0"/>
            </a:rPr>
            <a:t> que a partir del 2009, se considera el total de partidas ejercidas sujetas a "Cumplimiento a las disposiciones de Racionalidad, Austeridad y Eficiencia",  este indicador reporta las mimas cifras que  el de Evolución del Presupuesto Reprogramado Total.</a:t>
          </a:r>
          <a:endParaRPr lang="es-ES" sz="800" b="0" i="0" strike="noStrike">
            <a:solidFill>
              <a:srgbClr val="000000"/>
            </a:solidFill>
            <a:latin typeface="Arial" pitchFamily="34" charset="0"/>
            <a:cs typeface="Arial" pitchFamily="34" charset="0"/>
          </a:endParaRPr>
        </a:p>
        <a:p>
          <a:pPr algn="just" rtl="0">
            <a:defRPr sz="1000"/>
          </a:pPr>
          <a:endParaRPr lang="es-ES" sz="900" b="0" i="0" strike="noStrike">
            <a:solidFill>
              <a:srgbClr val="000000"/>
            </a:solidFill>
            <a:latin typeface="Arial" pitchFamily="34" charset="0"/>
            <a:cs typeface="Arial" pitchFamily="34" charset="0"/>
          </a:endParaRPr>
        </a:p>
        <a:p>
          <a:pPr algn="just" rtl="0">
            <a:defRPr sz="1000"/>
          </a:pPr>
          <a:endParaRPr lang="es-ES" sz="900" b="0" i="0" strike="noStrike">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15</xdr:row>
      <xdr:rowOff>76199</xdr:rowOff>
    </xdr:from>
    <xdr:to>
      <xdr:col>8</xdr:col>
      <xdr:colOff>342899</xdr:colOff>
      <xdr:row>22</xdr:row>
      <xdr:rowOff>47625</xdr:rowOff>
    </xdr:to>
    <xdr:graphicFrame macro="">
      <xdr:nvGraphicFramePr>
        <xdr:cNvPr id="2" name="Chart 2" title="Personas Capacitada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123825</xdr:rowOff>
    </xdr:from>
    <xdr:to>
      <xdr:col>4</xdr:col>
      <xdr:colOff>76200</xdr:colOff>
      <xdr:row>3</xdr:row>
      <xdr:rowOff>104775</xdr:rowOff>
    </xdr:to>
    <xdr:pic>
      <xdr:nvPicPr>
        <xdr:cNvPr id="3" name="Picture 14" descr="Logos CONALEP 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90525"/>
          <a:ext cx="30384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0</xdr:row>
      <xdr:rowOff>0</xdr:rowOff>
    </xdr:from>
    <xdr:to>
      <xdr:col>10</xdr:col>
      <xdr:colOff>0</xdr:colOff>
      <xdr:row>3</xdr:row>
      <xdr:rowOff>152400</xdr:rowOff>
    </xdr:to>
    <xdr:grpSp>
      <xdr:nvGrpSpPr>
        <xdr:cNvPr id="4" name="Group 24"/>
        <xdr:cNvGrpSpPr>
          <a:grpSpLocks/>
        </xdr:cNvGrpSpPr>
      </xdr:nvGrpSpPr>
      <xdr:grpSpPr bwMode="auto">
        <a:xfrm>
          <a:off x="4755132" y="0"/>
          <a:ext cx="1723665" cy="961126"/>
          <a:chOff x="7849" y="1073"/>
          <a:chExt cx="3133" cy="1897"/>
        </a:xfrm>
      </xdr:grpSpPr>
      <xdr:pic>
        <xdr:nvPicPr>
          <xdr:cNvPr id="5" name="Picture 25" descr="hoja membretada0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18" y="1073"/>
            <a:ext cx="1264" cy="1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26" descr="hoja membretada0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49" y="2524"/>
            <a:ext cx="1572" cy="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5</xdr:row>
      <xdr:rowOff>0</xdr:rowOff>
    </xdr:from>
    <xdr:to>
      <xdr:col>9</xdr:col>
      <xdr:colOff>790575</xdr:colOff>
      <xdr:row>5</xdr:row>
      <xdr:rowOff>0</xdr:rowOff>
    </xdr:to>
    <xdr:sp macro="" textlink="">
      <xdr:nvSpPr>
        <xdr:cNvPr id="7" name="Line 12"/>
        <xdr:cNvSpPr>
          <a:spLocks noChangeShapeType="1"/>
        </xdr:cNvSpPr>
      </xdr:nvSpPr>
      <xdr:spPr bwMode="auto">
        <a:xfrm>
          <a:off x="0" y="1200150"/>
          <a:ext cx="6448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27710</xdr:colOff>
      <xdr:row>23</xdr:row>
      <xdr:rowOff>34636</xdr:rowOff>
    </xdr:from>
    <xdr:ext cx="6328063" cy="2909456"/>
    <xdr:sp macro="" textlink="">
      <xdr:nvSpPr>
        <xdr:cNvPr id="8" name="Text Box 6"/>
        <xdr:cNvSpPr txBox="1">
          <a:spLocks noChangeArrowheads="1"/>
        </xdr:cNvSpPr>
      </xdr:nvSpPr>
      <xdr:spPr bwMode="auto">
        <a:xfrm>
          <a:off x="27710" y="5160818"/>
          <a:ext cx="6328063" cy="2909456"/>
        </a:xfrm>
        <a:prstGeom prst="rect">
          <a:avLst/>
        </a:prstGeom>
        <a:noFill/>
        <a:ln w="9525">
          <a:noFill/>
          <a:miter lim="800000"/>
          <a:headEnd/>
          <a:tailEnd/>
        </a:ln>
      </xdr:spPr>
      <xdr:txBody>
        <a:bodyPr vertOverflow="clip" wrap="square" lIns="27432" tIns="22860" rIns="27432" bIns="0" anchor="ctr" upright="1">
          <a:noAutofit/>
        </a:bodyPr>
        <a:lstStyle/>
        <a:p>
          <a:pPr algn="just"/>
          <a:r>
            <a:rPr lang="es-ES_tradnl" sz="1000">
              <a:effectLst/>
              <a:latin typeface="Arial" pitchFamily="34" charset="0"/>
              <a:ea typeface="+mn-ea"/>
              <a:cs typeface="Arial" pitchFamily="34" charset="0"/>
            </a:rPr>
            <a:t>A nivel nacional se cuenta con registros de capacitación que beneficiaron a 68 mil 98 personas durante el primer semestre del año 2011, lo que representa el 8.3% menos del número de personas capacitadas respecto del mismo periodo del año 2010, pero superior a lo alcanzado en el ejercicio 2009</a:t>
          </a:r>
          <a:r>
            <a:rPr lang="es-MX" sz="1000">
              <a:effectLst/>
              <a:latin typeface="Arial" pitchFamily="34" charset="0"/>
              <a:ea typeface="+mn-ea"/>
              <a:cs typeface="Arial" pitchFamily="34" charset="0"/>
            </a:rPr>
            <a:t>. Esta tendencia es resultado de las políticas de contratación de cursos en las empresas e instituciones usuarias para la capacitación de sus trabajadores en los ámbitos local, estatal y nacional,</a:t>
          </a:r>
          <a:r>
            <a:rPr lang="es-MX" sz="1000" baseline="0">
              <a:effectLst/>
              <a:latin typeface="Arial" pitchFamily="34" charset="0"/>
              <a:ea typeface="+mn-ea"/>
              <a:cs typeface="Arial" pitchFamily="34" charset="0"/>
            </a:rPr>
            <a:t> que en algunos casos </a:t>
          </a:r>
          <a:r>
            <a:rPr lang="es-MX" sz="1000">
              <a:effectLst/>
              <a:latin typeface="Arial" pitchFamily="34" charset="0"/>
              <a:ea typeface="+mn-ea"/>
              <a:cs typeface="Arial" pitchFamily="34" charset="0"/>
            </a:rPr>
            <a:t>dan pronto </a:t>
          </a:r>
          <a:r>
            <a:rPr lang="es-MX" sz="1000" baseline="0">
              <a:effectLst/>
              <a:latin typeface="Arial" pitchFamily="34" charset="0"/>
              <a:ea typeface="+mn-ea"/>
              <a:cs typeface="Arial" pitchFamily="34" charset="0"/>
            </a:rPr>
            <a:t>inicio de sus acciones de capacitación, o bien, realizan una programación y ejercicio tardío de los recursos presupuestales. Asimismo, en relación con el cumplimiento de la meta establecida anual en el Programa Institucional 2007-2012, ésta muestra un avance del 34%. </a:t>
          </a:r>
        </a:p>
        <a:p>
          <a:pPr algn="just"/>
          <a:endParaRPr lang="es-MX" sz="1000">
            <a:effectLst/>
            <a:latin typeface="Arial" pitchFamily="34" charset="0"/>
            <a:ea typeface="+mn-ea"/>
            <a:cs typeface="Arial" pitchFamily="34" charset="0"/>
          </a:endParaRPr>
        </a:p>
        <a:p>
          <a:pPr algn="just"/>
          <a:r>
            <a:rPr lang="es-ES" sz="1000">
              <a:effectLst/>
              <a:latin typeface="Arial" pitchFamily="34" charset="0"/>
              <a:ea typeface="+mn-ea"/>
              <a:cs typeface="Arial" pitchFamily="34" charset="0"/>
            </a:rPr>
            <a:t>Cabe destacar las acciones de promoción y concertación realizadas por el CONALEP, en coordinación con los Colegios Estatales, la Representación en Oaxaca y la Unidad de Operación Desconcentrada para el Distrito Federal, para la continuación </a:t>
          </a:r>
          <a:r>
            <a:rPr lang="es-MX" sz="1000">
              <a:effectLst/>
              <a:latin typeface="Arial" pitchFamily="34" charset="0"/>
              <a:ea typeface="+mn-ea"/>
              <a:cs typeface="Arial" pitchFamily="34" charset="0"/>
            </a:rPr>
            <a:t>de programas de capacitación para el personal del Instituto del Fondo Nacional de la Vivienda para los Trabajadores (INFONAVIT) y NESTLÉ; así mismo, a la fecha se han concertado programas de capacitación con cobertura nacional y regional con DICONSA, Secretaría del Trabajo y Previsión Social, Consejo de la Judicatura Federal, </a:t>
          </a:r>
          <a:r>
            <a:rPr lang="es-MX" sz="1000" b="1">
              <a:effectLst/>
              <a:latin typeface="Arial" pitchFamily="34" charset="0"/>
              <a:ea typeface="+mn-ea"/>
              <a:cs typeface="Arial" pitchFamily="34" charset="0"/>
            </a:rPr>
            <a:t>Consejo Nacional para Prevenir la Discriminación (CONAPRED), </a:t>
          </a:r>
          <a:r>
            <a:rPr lang="es-MX" sz="1000">
              <a:effectLst/>
              <a:latin typeface="Arial" pitchFamily="34" charset="0"/>
              <a:ea typeface="+mn-ea"/>
              <a:cs typeface="Arial" pitchFamily="34" charset="0"/>
            </a:rPr>
            <a:t>Presidencia de la República</a:t>
          </a:r>
          <a:r>
            <a:rPr lang="es-MX" sz="1000" baseline="0">
              <a:effectLst/>
              <a:latin typeface="Arial" pitchFamily="34" charset="0"/>
              <a:ea typeface="+mn-ea"/>
              <a:cs typeface="Arial" pitchFamily="34" charset="0"/>
            </a:rPr>
            <a:t> y la empresa </a:t>
          </a:r>
          <a:r>
            <a:rPr lang="es-MX" sz="1000" b="1">
              <a:effectLst/>
              <a:latin typeface="Arial" pitchFamily="34" charset="0"/>
              <a:ea typeface="+mn-ea"/>
              <a:cs typeface="Arial" pitchFamily="34" charset="0"/>
            </a:rPr>
            <a:t>Toks restaurantes</a:t>
          </a:r>
          <a:r>
            <a:rPr lang="es-MX" sz="1000">
              <a:effectLst/>
              <a:latin typeface="Arial" pitchFamily="34" charset="0"/>
              <a:ea typeface="+mn-ea"/>
              <a:cs typeface="Arial" pitchFamily="34" charset="0"/>
            </a:rPr>
            <a:t>, de los cuales  se han iniciado las acciones de capacitación</a:t>
          </a:r>
          <a:r>
            <a:rPr lang="es-MX" sz="1000" baseline="0">
              <a:effectLst/>
              <a:latin typeface="Arial" pitchFamily="34" charset="0"/>
              <a:ea typeface="+mn-ea"/>
              <a:cs typeface="Arial" pitchFamily="34" charset="0"/>
            </a:rPr>
            <a:t> y sus resultados se reflejarán a partir del segundo semestre del año en curso. C</a:t>
          </a:r>
          <a:r>
            <a:rPr lang="es-ES" sz="1000">
              <a:effectLst/>
              <a:latin typeface="Arial" pitchFamily="34" charset="0"/>
              <a:ea typeface="+mn-ea"/>
              <a:cs typeface="Arial" pitchFamily="34" charset="0"/>
            </a:rPr>
            <a:t>on la prestación de estos servicios de capacitación se captó un monto aproximado a los 38 millones de pesos por concepto de ingresos propios</a:t>
          </a:r>
          <a:r>
            <a:rPr lang="es-ES" sz="1000" baseline="0">
              <a:effectLst/>
              <a:latin typeface="Arial" pitchFamily="34" charset="0"/>
              <a:ea typeface="+mn-ea"/>
              <a:cs typeface="Arial" pitchFamily="34" charset="0"/>
            </a:rPr>
            <a:t> en el Sistema CONALEP.</a:t>
          </a:r>
          <a:endParaRPr lang="es-ES" sz="1000">
            <a:effectLst/>
            <a:latin typeface="Arial" pitchFamily="34" charset="0"/>
            <a:ea typeface="+mn-ea"/>
            <a:cs typeface="Arial" pitchFamily="34" charset="0"/>
          </a:endParaRPr>
        </a:p>
        <a:p>
          <a:pPr algn="just"/>
          <a:endParaRPr lang="es-MX" sz="900">
            <a:effectLst/>
            <a:latin typeface="Arial" pitchFamily="34" charset="0"/>
            <a:cs typeface="Arial" pitchFamily="34" charset="0"/>
          </a:endParaRPr>
        </a:p>
      </xdr:txBody>
    </xdr:sp>
    <xdr:clientData/>
  </xdr:oneCellAnchor>
  <xdr:twoCellAnchor>
    <xdr:from>
      <xdr:col>0</xdr:col>
      <xdr:colOff>1</xdr:colOff>
      <xdr:row>33</xdr:row>
      <xdr:rowOff>171450</xdr:rowOff>
    </xdr:from>
    <xdr:to>
      <xdr:col>9</xdr:col>
      <xdr:colOff>381001</xdr:colOff>
      <xdr:row>35</xdr:row>
      <xdr:rowOff>579119</xdr:rowOff>
    </xdr:to>
    <xdr:graphicFrame macro="">
      <xdr:nvGraphicFramePr>
        <xdr:cNvPr id="9" name="8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 r:lo="rId6" r:qs="rId7" r:cs="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407965</xdr:colOff>
      <xdr:row>8</xdr:row>
      <xdr:rowOff>126832</xdr:rowOff>
    </xdr:from>
    <xdr:to>
      <xdr:col>9</xdr:col>
      <xdr:colOff>510267</xdr:colOff>
      <xdr:row>16</xdr:row>
      <xdr:rowOff>2214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57268</xdr:colOff>
      <xdr:row>66</xdr:row>
      <xdr:rowOff>23361</xdr:rowOff>
    </xdr:from>
    <xdr:to>
      <xdr:col>9</xdr:col>
      <xdr:colOff>697762</xdr:colOff>
      <xdr:row>71</xdr:row>
      <xdr:rowOff>129818</xdr:rowOff>
    </xdr:to>
    <xdr:graphicFrame macro="">
      <xdr:nvGraphicFramePr>
        <xdr:cNvPr id="3" name="2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8</xdr:col>
      <xdr:colOff>91636</xdr:colOff>
      <xdr:row>0</xdr:row>
      <xdr:rowOff>88605</xdr:rowOff>
    </xdr:from>
    <xdr:to>
      <xdr:col>9</xdr:col>
      <xdr:colOff>490357</xdr:colOff>
      <xdr:row>5</xdr:row>
      <xdr:rowOff>88605</xdr:rowOff>
    </xdr:to>
    <xdr:grpSp>
      <xdr:nvGrpSpPr>
        <xdr:cNvPr id="5" name="Group 24"/>
        <xdr:cNvGrpSpPr>
          <a:grpSpLocks/>
        </xdr:cNvGrpSpPr>
      </xdr:nvGrpSpPr>
      <xdr:grpSpPr bwMode="auto">
        <a:xfrm>
          <a:off x="5724701" y="88605"/>
          <a:ext cx="1535575" cy="972984"/>
          <a:chOff x="7849" y="1073"/>
          <a:chExt cx="3133" cy="1897"/>
        </a:xfrm>
      </xdr:grpSpPr>
      <xdr:pic>
        <xdr:nvPicPr>
          <xdr:cNvPr id="6" name="Picture 25" descr="hoja membretada07"/>
          <xdr:cNvPicPr>
            <a:picLocks noChangeAspect="1" noChangeArrowheads="1"/>
          </xdr:cNvPicPr>
        </xdr:nvPicPr>
        <xdr:blipFill>
          <a:blip xmlns:r="http://schemas.openxmlformats.org/officeDocument/2006/relationships" r:embed="rId7" cstate="print"/>
          <a:srcRect/>
          <a:stretch>
            <a:fillRect/>
          </a:stretch>
        </xdr:blipFill>
        <xdr:spPr bwMode="auto">
          <a:xfrm>
            <a:off x="9718" y="1073"/>
            <a:ext cx="1264" cy="1897"/>
          </a:xfrm>
          <a:prstGeom prst="rect">
            <a:avLst/>
          </a:prstGeom>
          <a:noFill/>
          <a:ln w="9525">
            <a:noFill/>
            <a:miter lim="800000"/>
            <a:headEnd/>
            <a:tailEnd/>
          </a:ln>
        </xdr:spPr>
      </xdr:pic>
      <xdr:pic>
        <xdr:nvPicPr>
          <xdr:cNvPr id="7" name="Picture 26"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0</xdr:colOff>
      <xdr:row>2</xdr:row>
      <xdr:rowOff>57150</xdr:rowOff>
    </xdr:from>
    <xdr:to>
      <xdr:col>4</xdr:col>
      <xdr:colOff>0</xdr:colOff>
      <xdr:row>5</xdr:row>
      <xdr:rowOff>0</xdr:rowOff>
    </xdr:to>
    <xdr:pic>
      <xdr:nvPicPr>
        <xdr:cNvPr id="8" name="Picture 27" descr="Logos CONALEP COLOR"/>
        <xdr:cNvPicPr>
          <a:picLocks noChangeAspect="1" noChangeArrowheads="1"/>
        </xdr:cNvPicPr>
      </xdr:nvPicPr>
      <xdr:blipFill>
        <a:blip xmlns:r="http://schemas.openxmlformats.org/officeDocument/2006/relationships" r:embed="rId9" cstate="print"/>
        <a:srcRect/>
        <a:stretch>
          <a:fillRect/>
        </a:stretch>
      </xdr:blipFill>
      <xdr:spPr bwMode="auto">
        <a:xfrm>
          <a:off x="0" y="438150"/>
          <a:ext cx="3238500" cy="514350"/>
        </a:xfrm>
        <a:prstGeom prst="rect">
          <a:avLst/>
        </a:prstGeom>
        <a:noFill/>
        <a:ln w="9525">
          <a:noFill/>
          <a:miter lim="800000"/>
          <a:headEnd/>
          <a:tailEnd/>
        </a:ln>
      </xdr:spPr>
    </xdr:pic>
    <xdr:clientData/>
  </xdr:twoCellAnchor>
  <xdr:twoCellAnchor>
    <xdr:from>
      <xdr:col>0</xdr:col>
      <xdr:colOff>0</xdr:colOff>
      <xdr:row>53</xdr:row>
      <xdr:rowOff>160422</xdr:rowOff>
    </xdr:from>
    <xdr:to>
      <xdr:col>9</xdr:col>
      <xdr:colOff>708836</xdr:colOff>
      <xdr:row>65</xdr:row>
      <xdr:rowOff>80210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5</xdr:col>
      <xdr:colOff>257240</xdr:colOff>
      <xdr:row>17</xdr:row>
      <xdr:rowOff>13326</xdr:rowOff>
    </xdr:from>
    <xdr:to>
      <xdr:col>9</xdr:col>
      <xdr:colOff>578431</xdr:colOff>
      <xdr:row>51</xdr:row>
      <xdr:rowOff>40968</xdr:rowOff>
    </xdr:to>
    <xdr:sp macro="" textlink="" fLocksText="0">
      <xdr:nvSpPr>
        <xdr:cNvPr id="14" name="Text Box 10"/>
        <xdr:cNvSpPr txBox="1">
          <a:spLocks noChangeArrowheads="1"/>
        </xdr:cNvSpPr>
      </xdr:nvSpPr>
      <xdr:spPr bwMode="auto">
        <a:xfrm>
          <a:off x="3616595" y="3608245"/>
          <a:ext cx="3731755" cy="4462400"/>
        </a:xfrm>
        <a:prstGeom prst="rect">
          <a:avLst/>
        </a:prstGeom>
        <a:solidFill>
          <a:srgbClr val="FFFFFF"/>
        </a:solidFill>
        <a:ln w="9525">
          <a:noFill/>
          <a:miter lim="800000"/>
          <a:headEnd/>
          <a:tailEnd/>
        </a:ln>
        <a:effectLst/>
      </xdr:spPr>
      <xdr:txBody>
        <a:bodyPr vertOverflow="clip" wrap="square" lIns="27432" tIns="18288" rIns="27432" bIns="0" anchor="t" anchorCtr="0" upright="1">
          <a:noAutofit/>
        </a:bodyPr>
        <a:lstStyle/>
        <a:p>
          <a:pPr algn="just" rtl="0">
            <a:defRPr sz="1000"/>
          </a:pPr>
          <a:r>
            <a:rPr lang="es-ES" sz="1000" b="0" i="0" strike="noStrike" baseline="0">
              <a:solidFill>
                <a:srgbClr val="000000"/>
              </a:solidFill>
              <a:latin typeface="Arial" pitchFamily="34" charset="0"/>
              <a:cs typeface="Arial"/>
            </a:rPr>
            <a:t>Durante el segundo semestre del año 2010 el Sistema CONALEP contribuyó al sostenimiento económico del 16.65% de su matrícula, a través de una beca institucional.</a:t>
          </a:r>
        </a:p>
        <a:p>
          <a:pPr algn="just" rtl="0">
            <a:defRPr sz="1000"/>
          </a:pPr>
          <a:endParaRPr lang="es-ES" sz="1000" b="0" i="0" strike="noStrike" baseline="0">
            <a:solidFill>
              <a:srgbClr val="000000"/>
            </a:solidFill>
            <a:latin typeface="Arial" pitchFamily="34" charset="0"/>
            <a:cs typeface="Arial"/>
          </a:endParaRPr>
        </a:p>
        <a:p>
          <a:pPr algn="just" rtl="0">
            <a:defRPr sz="1000"/>
          </a:pPr>
          <a:r>
            <a:rPr lang="es-ES" sz="1000" b="0" i="0" strike="noStrike" baseline="0">
              <a:solidFill>
                <a:srgbClr val="000000"/>
              </a:solidFill>
              <a:latin typeface="Arial" pitchFamily="34" charset="0"/>
              <a:cs typeface="Arial"/>
            </a:rPr>
            <a:t>Para el periodo en mención se atendieron a 287,280 alumnos y se becaron a un total de 47,833 alumnos, lo que significa que las proporciones de alumnos atendidos y becados  respecto al año inmediato anterior, tuvieron incrementos del 2% (4,997 alumnos atendidos) y 30% (11,000 alumnos becados). Este tipo de estímulo responde al concepto de equidad para los alumnos que cumplen con los requisitos del reglamento correspondiente y coadyuva a que cada vez un mayor número concluya satisfactoriamente su formación de profesional técnico bachiller en el CONALEP.</a:t>
          </a:r>
        </a:p>
        <a:p>
          <a:pPr algn="just" rtl="0">
            <a:defRPr sz="1000"/>
          </a:pPr>
          <a:endParaRPr lang="es-ES" sz="1000" b="0" i="0" strike="noStrike" baseline="0">
            <a:solidFill>
              <a:srgbClr val="000000"/>
            </a:solidFill>
            <a:latin typeface="Arial" pitchFamily="34" charset="0"/>
            <a:cs typeface="Arial"/>
          </a:endParaRPr>
        </a:p>
        <a:p>
          <a:pPr algn="just" rtl="0">
            <a:defRPr sz="1000"/>
          </a:pPr>
          <a:r>
            <a:rPr lang="es-ES" sz="1000" b="0" i="0" strike="noStrike" baseline="0">
              <a:solidFill>
                <a:srgbClr val="000000"/>
              </a:solidFill>
              <a:latin typeface="Arial" pitchFamily="34" charset="0"/>
              <a:cs typeface="Arial"/>
            </a:rPr>
            <a:t>En dieciséis Colegios Estatales se superó la media nacional, destacando en este grupo las entidades de Guerrero, Yucatán y  México,  que registraron una cobertura  del 25.1%, 24.7%, y 24% respectivamente. Así mismo, veinticinco entidades tuvieron crecimientos en un rango del 0.1% al 17.6%, los Colegios de Puebla y Yucatán tuvieron incrementos del 17.1% y 17.6%, lo que significó becar a 789  y 1224  alumnos más respecto al periodo en mención del año 2009.</a:t>
          </a:r>
        </a:p>
        <a:p>
          <a:pPr algn="just" rtl="0">
            <a:defRPr sz="1000"/>
          </a:pPr>
          <a:endParaRPr lang="es-ES" sz="1000" b="0" i="0" strike="noStrike" baseline="0">
            <a:solidFill>
              <a:srgbClr val="000000"/>
            </a:solidFill>
            <a:latin typeface="Arial" pitchFamily="34" charset="0"/>
            <a:cs typeface="Arial"/>
          </a:endParaRPr>
        </a:p>
        <a:p>
          <a:pPr algn="just" rtl="0">
            <a:defRPr sz="1000"/>
          </a:pPr>
          <a:r>
            <a:rPr lang="es-ES" sz="1000" b="0" i="0" strike="noStrike" baseline="0">
              <a:solidFill>
                <a:srgbClr val="000000"/>
              </a:solidFill>
              <a:latin typeface="Arial" pitchFamily="34" charset="0"/>
              <a:cs typeface="Arial"/>
            </a:rPr>
            <a:t>Por el contrario, las restantes dieciséis entidades se ubican por debajo del indicador nacional, en este grupo los Colegios Estatales que apoyan a un menor número de estudiantes con becas son Nuevo León, Colima y Quintana Roo 6%, 6.1% y  8.5% respectivamente.</a:t>
          </a:r>
        </a:p>
        <a:p>
          <a:pPr algn="just" rtl="0">
            <a:defRPr sz="1000"/>
          </a:pPr>
          <a:endParaRPr lang="es-ES" sz="1000" b="0" i="0" strike="noStrike">
            <a:solidFill>
              <a:srgbClr val="000000"/>
            </a:solidFill>
            <a:latin typeface="Arial" pitchFamily="34" charset="0"/>
            <a:cs typeface="Arial"/>
          </a:endParaRPr>
        </a:p>
        <a:p>
          <a:pPr algn="just" rtl="0">
            <a:defRPr sz="1000"/>
          </a:pPr>
          <a:endParaRPr lang="es-ES" sz="1000" b="0" i="1" strike="noStrike" baseline="0">
            <a:solidFill>
              <a:srgbClr val="000000"/>
            </a:solidFill>
            <a:latin typeface="Arial" pitchFamily="34" charset="0"/>
            <a:cs typeface="Arial"/>
          </a:endParaRPr>
        </a:p>
        <a:p>
          <a:pPr algn="just" rtl="0">
            <a:defRPr sz="1000"/>
          </a:pPr>
          <a:endParaRPr lang="es-ES" sz="8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a:p>
          <a:pPr algn="just" rtl="0">
            <a:defRPr sz="1000"/>
          </a:pPr>
          <a:endParaRPr lang="es-ES" sz="8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0</xdr:rowOff>
    </xdr:from>
    <xdr:to>
      <xdr:col>4</xdr:col>
      <xdr:colOff>0</xdr:colOff>
      <xdr:row>3</xdr:row>
      <xdr:rowOff>152400</xdr:rowOff>
    </xdr:to>
    <xdr:pic>
      <xdr:nvPicPr>
        <xdr:cNvPr id="2" name="Picture 18" descr="Logos CONALEP COLOR"/>
        <xdr:cNvPicPr>
          <a:picLocks noChangeAspect="1" noChangeArrowheads="1"/>
        </xdr:cNvPicPr>
      </xdr:nvPicPr>
      <xdr:blipFill>
        <a:blip xmlns:r="http://schemas.openxmlformats.org/officeDocument/2006/relationships" r:embed="rId1" cstate="print"/>
        <a:srcRect/>
        <a:stretch>
          <a:fillRect/>
        </a:stretch>
      </xdr:blipFill>
      <xdr:spPr bwMode="auto">
        <a:xfrm>
          <a:off x="28575" y="0"/>
          <a:ext cx="4495800"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16</xdr:row>
      <xdr:rowOff>123825</xdr:rowOff>
    </xdr:from>
    <xdr:to>
      <xdr:col>3</xdr:col>
      <xdr:colOff>552450</xdr:colOff>
      <xdr:row>32</xdr:row>
      <xdr:rowOff>76200</xdr:rowOff>
    </xdr:to>
    <xdr:graphicFrame macro="">
      <xdr:nvGraphicFramePr>
        <xdr:cNvPr id="14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666750</xdr:colOff>
      <xdr:row>16</xdr:row>
      <xdr:rowOff>57150</xdr:rowOff>
    </xdr:from>
    <xdr:to>
      <xdr:col>8</xdr:col>
      <xdr:colOff>523875</xdr:colOff>
      <xdr:row>30</xdr:row>
      <xdr:rowOff>47625</xdr:rowOff>
    </xdr:to>
    <xdr:sp macro="" textlink="">
      <xdr:nvSpPr>
        <xdr:cNvPr id="1445" name="Text Box 9"/>
        <xdr:cNvSpPr txBox="1">
          <a:spLocks noChangeArrowheads="1"/>
        </xdr:cNvSpPr>
      </xdr:nvSpPr>
      <xdr:spPr bwMode="auto">
        <a:xfrm>
          <a:off x="3743325" y="3952875"/>
          <a:ext cx="2600325" cy="3381375"/>
        </a:xfrm>
        <a:prstGeom prst="rect">
          <a:avLst/>
        </a:prstGeom>
        <a:solidFill>
          <a:srgbClr val="FFFFFF"/>
        </a:solidFill>
        <a:ln w="9525">
          <a:noFill/>
          <a:miter lim="800000"/>
          <a:headEnd/>
          <a:tailEnd/>
        </a:ln>
      </xdr:spPr>
    </xdr:sp>
    <xdr:clientData/>
  </xdr:twoCellAnchor>
  <xdr:twoCellAnchor>
    <xdr:from>
      <xdr:col>0</xdr:col>
      <xdr:colOff>0</xdr:colOff>
      <xdr:row>5</xdr:row>
      <xdr:rowOff>190500</xdr:rowOff>
    </xdr:from>
    <xdr:to>
      <xdr:col>9</xdr:col>
      <xdr:colOff>19050</xdr:colOff>
      <xdr:row>5</xdr:row>
      <xdr:rowOff>190500</xdr:rowOff>
    </xdr:to>
    <xdr:sp macro="" textlink="">
      <xdr:nvSpPr>
        <xdr:cNvPr id="1446" name="Line 12"/>
        <xdr:cNvSpPr>
          <a:spLocks noChangeShapeType="1"/>
        </xdr:cNvSpPr>
      </xdr:nvSpPr>
      <xdr:spPr bwMode="auto">
        <a:xfrm>
          <a:off x="0" y="1466850"/>
          <a:ext cx="6467475" cy="0"/>
        </a:xfrm>
        <a:prstGeom prst="line">
          <a:avLst/>
        </a:prstGeom>
        <a:noFill/>
        <a:ln w="9525">
          <a:solidFill>
            <a:srgbClr val="000000"/>
          </a:solidFill>
          <a:round/>
          <a:headEnd/>
          <a:tailEnd/>
        </a:ln>
      </xdr:spPr>
    </xdr:sp>
    <xdr:clientData/>
  </xdr:twoCellAnchor>
  <xdr:twoCellAnchor>
    <xdr:from>
      <xdr:col>0</xdr:col>
      <xdr:colOff>19050</xdr:colOff>
      <xdr:row>2</xdr:row>
      <xdr:rowOff>85725</xdr:rowOff>
    </xdr:from>
    <xdr:to>
      <xdr:col>3</xdr:col>
      <xdr:colOff>266700</xdr:colOff>
      <xdr:row>4</xdr:row>
      <xdr:rowOff>57150</xdr:rowOff>
    </xdr:to>
    <xdr:pic>
      <xdr:nvPicPr>
        <xdr:cNvPr id="1447" name="Picture 14"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619125"/>
          <a:ext cx="3324225" cy="514350"/>
        </a:xfrm>
        <a:prstGeom prst="rect">
          <a:avLst/>
        </a:prstGeom>
        <a:noFill/>
        <a:ln w="9525">
          <a:noFill/>
          <a:miter lim="800000"/>
          <a:headEnd/>
          <a:tailEnd/>
        </a:ln>
      </xdr:spPr>
    </xdr:pic>
    <xdr:clientData/>
  </xdr:twoCellAnchor>
  <xdr:twoCellAnchor>
    <xdr:from>
      <xdr:col>0</xdr:col>
      <xdr:colOff>11340</xdr:colOff>
      <xdr:row>33</xdr:row>
      <xdr:rowOff>132443</xdr:rowOff>
    </xdr:from>
    <xdr:to>
      <xdr:col>8</xdr:col>
      <xdr:colOff>592365</xdr:colOff>
      <xdr:row>35</xdr:row>
      <xdr:rowOff>540112</xdr:rowOff>
    </xdr:to>
    <xdr:graphicFrame macro="">
      <xdr:nvGraphicFramePr>
        <xdr:cNvPr id="7" name="6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390525</xdr:colOff>
      <xdr:row>0</xdr:row>
      <xdr:rowOff>228600</xdr:rowOff>
    </xdr:from>
    <xdr:to>
      <xdr:col>8</xdr:col>
      <xdr:colOff>523875</xdr:colOff>
      <xdr:row>4</xdr:row>
      <xdr:rowOff>104775</xdr:rowOff>
    </xdr:to>
    <xdr:grpSp>
      <xdr:nvGrpSpPr>
        <xdr:cNvPr id="1449" name="Group 24"/>
        <xdr:cNvGrpSpPr>
          <a:grpSpLocks/>
        </xdr:cNvGrpSpPr>
      </xdr:nvGrpSpPr>
      <xdr:grpSpPr bwMode="auto">
        <a:xfrm>
          <a:off x="4815681" y="228600"/>
          <a:ext cx="1522413" cy="957659"/>
          <a:chOff x="7849" y="1073"/>
          <a:chExt cx="3133" cy="1897"/>
        </a:xfrm>
      </xdr:grpSpPr>
      <xdr:pic>
        <xdr:nvPicPr>
          <xdr:cNvPr id="1451"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1452"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3</xdr:col>
      <xdr:colOff>669016</xdr:colOff>
      <xdr:row>16</xdr:row>
      <xdr:rowOff>170090</xdr:rowOff>
    </xdr:from>
    <xdr:to>
      <xdr:col>8</xdr:col>
      <xdr:colOff>531584</xdr:colOff>
      <xdr:row>33</xdr:row>
      <xdr:rowOff>68035</xdr:rowOff>
    </xdr:to>
    <xdr:sp macro="" textlink="">
      <xdr:nvSpPr>
        <xdr:cNvPr id="12" name="Text Box 17"/>
        <xdr:cNvSpPr txBox="1">
          <a:spLocks noChangeArrowheads="1"/>
        </xdr:cNvSpPr>
      </xdr:nvSpPr>
      <xdr:spPr bwMode="auto">
        <a:xfrm>
          <a:off x="3753302" y="4093483"/>
          <a:ext cx="2618014" cy="4172856"/>
        </a:xfrm>
        <a:prstGeom prst="rect">
          <a:avLst/>
        </a:prstGeom>
        <a:solidFill>
          <a:srgbClr val="FFFFFF"/>
        </a:solidFill>
        <a:ln w="9525">
          <a:noFill/>
          <a:miter lim="800000"/>
          <a:headEnd/>
          <a:tailEnd/>
        </a:ln>
      </xdr:spPr>
      <xdr:txBody>
        <a:bodyPr vertOverflow="clip" wrap="square" lIns="27432" tIns="22860" rIns="27432" bIns="22860" anchor="t" upright="1"/>
        <a:lstStyle/>
        <a:p>
          <a:pPr algn="just" rtl="0"/>
          <a:r>
            <a:rPr lang="en-US" sz="1000" b="0" i="0">
              <a:latin typeface="Arial" pitchFamily="34" charset="0"/>
              <a:ea typeface="+mn-ea"/>
              <a:cs typeface="Arial" pitchFamily="34" charset="0"/>
            </a:rPr>
            <a:t>El</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gasto</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total ejercido durante el primer</a:t>
          </a:r>
          <a:r>
            <a:rPr lang="en-US" sz="1000" b="0" i="0" baseline="0">
              <a:latin typeface="Arial" pitchFamily="34" charset="0"/>
              <a:ea typeface="+mn-ea"/>
              <a:cs typeface="Arial" pitchFamily="34" charset="0"/>
            </a:rPr>
            <a:t> semestre </a:t>
          </a:r>
          <a:r>
            <a:rPr lang="en-US" sz="1000" b="0" i="0">
              <a:latin typeface="Arial" pitchFamily="34" charset="0"/>
              <a:ea typeface="+mn-ea"/>
              <a:cs typeface="Arial" pitchFamily="34" charset="0"/>
            </a:rPr>
            <a:t>del 2011 fue de $560,225 miles de pesos, 8.1</a:t>
          </a:r>
          <a:r>
            <a:rPr lang="en-US" sz="1000" b="0" i="0" baseline="0">
              <a:latin typeface="Arial" pitchFamily="34" charset="0"/>
              <a:ea typeface="+mn-ea"/>
              <a:cs typeface="Arial" pitchFamily="34" charset="0"/>
            </a:rPr>
            <a:t> puntos porcentuales por encima  del año 2010, </a:t>
          </a:r>
          <a:r>
            <a:rPr lang="en-US" sz="1000" b="0" i="0">
              <a:latin typeface="Arial" pitchFamily="34" charset="0"/>
              <a:ea typeface="+mn-ea"/>
              <a:cs typeface="Arial" pitchFamily="34" charset="0"/>
            </a:rPr>
            <a:t>de éste total el 17.6% corresponde a gastos en Prestadores de Servicios Profesionales en planteles, mismo que asciende a $98,742 miles de pesos. </a:t>
          </a:r>
          <a:endParaRPr lang="es-ES" sz="1000">
            <a:latin typeface="Arial" pitchFamily="34" charset="0"/>
            <a:cs typeface="Arial" pitchFamily="34" charset="0"/>
          </a:endParaRPr>
        </a:p>
        <a:p>
          <a:pPr algn="just" rtl="0"/>
          <a:endParaRPr lang="en-US" sz="1000" b="0" i="0">
            <a:latin typeface="Arial" pitchFamily="34" charset="0"/>
            <a:ea typeface="+mn-ea"/>
            <a:cs typeface="Arial" pitchFamily="34" charset="0"/>
          </a:endParaRPr>
        </a:p>
        <a:p>
          <a:pPr algn="just" rtl="0"/>
          <a:r>
            <a:rPr lang="en-US" sz="1000" b="0" i="0">
              <a:latin typeface="Arial" pitchFamily="34" charset="0"/>
              <a:ea typeface="+mn-ea"/>
              <a:cs typeface="Arial" pitchFamily="34" charset="0"/>
            </a:rPr>
            <a:t>El Gasto ejercido en PSP para el periodo en mención se situó en 9.1 puntos porcentuales por encima</a:t>
          </a:r>
          <a:r>
            <a:rPr lang="en-US" sz="1000" b="0" i="0" baseline="0">
              <a:latin typeface="Arial" pitchFamily="34" charset="0"/>
              <a:ea typeface="+mn-ea"/>
              <a:cs typeface="Arial" pitchFamily="34" charset="0"/>
            </a:rPr>
            <a:t>  del año anterior, lo que equivale a $8,236 miles de pesos más para pago de este concepto, por lo que el </a:t>
          </a:r>
          <a:r>
            <a:rPr lang="en-US" sz="1000" b="0" i="0">
              <a:latin typeface="Arial" pitchFamily="34" charset="0"/>
              <a:ea typeface="+mn-ea"/>
              <a:cs typeface="Arial" pitchFamily="34" charset="0"/>
            </a:rPr>
            <a:t>indicador de Costo de Prestadores de Servicios Profesionales,</a:t>
          </a:r>
          <a:r>
            <a:rPr lang="en-US" sz="1000" b="0" i="0" baseline="0">
              <a:latin typeface="Arial" pitchFamily="34" charset="0"/>
              <a:ea typeface="+mn-ea"/>
              <a:cs typeface="Arial" pitchFamily="34" charset="0"/>
            </a:rPr>
            <a:t> </a:t>
          </a:r>
          <a:r>
            <a:rPr lang="en-US" sz="1000" b="0" i="0">
              <a:latin typeface="Arial" pitchFamily="34" charset="0"/>
              <a:ea typeface="+mn-ea"/>
              <a:cs typeface="Arial" pitchFamily="34" charset="0"/>
            </a:rPr>
            <a:t>presenta un crecimiento </a:t>
          </a:r>
          <a:r>
            <a:rPr lang="en-US" sz="1000" b="0" i="0" baseline="0">
              <a:latin typeface="Arial" pitchFamily="34" charset="0"/>
              <a:ea typeface="+mn-ea"/>
              <a:cs typeface="Arial" pitchFamily="34" charset="0"/>
            </a:rPr>
            <a:t>de 0.2</a:t>
          </a:r>
          <a:r>
            <a:rPr lang="en-US" sz="1000" b="0" i="0">
              <a:latin typeface="Arial" pitchFamily="34" charset="0"/>
              <a:ea typeface="+mn-ea"/>
              <a:cs typeface="Arial" pitchFamily="34" charset="0"/>
            </a:rPr>
            <a:t> puntos porcentuales con relación al mismo período de 2010.</a:t>
          </a:r>
          <a:endParaRPr lang="es-ES" sz="1000">
            <a:latin typeface="Arial" pitchFamily="34" charset="0"/>
            <a:cs typeface="Arial" pitchFamily="34" charset="0"/>
          </a:endParaRPr>
        </a:p>
        <a:p>
          <a:pPr algn="just" rtl="0"/>
          <a:endParaRPr lang="en-US" sz="1000" b="0" i="0">
            <a:latin typeface="Arial" pitchFamily="34" charset="0"/>
            <a:ea typeface="+mn-ea"/>
            <a:cs typeface="Arial" pitchFamily="34" charset="0"/>
          </a:endParaRPr>
        </a:p>
        <a:p>
          <a:pPr algn="just" rtl="0"/>
          <a:r>
            <a:rPr lang="en-US" sz="1000" b="0" i="0">
              <a:latin typeface="Arial" pitchFamily="34" charset="0"/>
              <a:ea typeface="+mn-ea"/>
              <a:cs typeface="Arial" pitchFamily="34" charset="0"/>
            </a:rPr>
            <a:t>Los resultados mostrados relativos a Gasto Ejercido en PSP se refieren únicamente a las unidades administrativas de las entidades no federalizadas (Unidad de Operación  Desconcentrada para el D.F. y de la Representación en Oaxaca), el Gasto total Ejercido, incluye además lo correspondiente a Oficinas Nacionales del CONALEP.</a:t>
          </a:r>
        </a:p>
        <a:p>
          <a:pPr algn="just" rtl="0"/>
          <a:r>
            <a:rPr lang="en-US" sz="1000" b="0" i="0">
              <a:latin typeface="Arial" pitchFamily="34" charset="0"/>
              <a:ea typeface="+mn-ea"/>
              <a:cs typeface="Arial" pitchFamily="34" charset="0"/>
            </a:rPr>
            <a:t>.</a:t>
          </a:r>
          <a:endParaRPr lang="es-ES" sz="1000">
            <a:latin typeface="Arial" pitchFamily="34" charset="0"/>
            <a:cs typeface="Arial" pitchFamily="34" charset="0"/>
          </a:endParaRPr>
        </a:p>
        <a:p>
          <a:pPr algn="just" rtl="0">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228600</xdr:colOff>
      <xdr:row>17</xdr:row>
      <xdr:rowOff>200025</xdr:rowOff>
    </xdr:from>
    <xdr:to>
      <xdr:col>3</xdr:col>
      <xdr:colOff>542925</xdr:colOff>
      <xdr:row>32</xdr:row>
      <xdr:rowOff>209550</xdr:rowOff>
    </xdr:to>
    <xdr:graphicFrame macro="">
      <xdr:nvGraphicFramePr>
        <xdr:cNvPr id="24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38100</xdr:rowOff>
    </xdr:from>
    <xdr:to>
      <xdr:col>9</xdr:col>
      <xdr:colOff>47625</xdr:colOff>
      <xdr:row>6</xdr:row>
      <xdr:rowOff>38100</xdr:rowOff>
    </xdr:to>
    <xdr:sp macro="" textlink="">
      <xdr:nvSpPr>
        <xdr:cNvPr id="2425" name="Line 11"/>
        <xdr:cNvSpPr>
          <a:spLocks noChangeShapeType="1"/>
        </xdr:cNvSpPr>
      </xdr:nvSpPr>
      <xdr:spPr bwMode="auto">
        <a:xfrm>
          <a:off x="0" y="1638300"/>
          <a:ext cx="647700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2426"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95249</xdr:colOff>
      <xdr:row>34</xdr:row>
      <xdr:rowOff>333375</xdr:rowOff>
    </xdr:from>
    <xdr:to>
      <xdr:col>9</xdr:col>
      <xdr:colOff>190500</xdr:colOff>
      <xdr:row>37</xdr:row>
      <xdr:rowOff>255269</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533400</xdr:colOff>
      <xdr:row>0</xdr:row>
      <xdr:rowOff>257175</xdr:rowOff>
    </xdr:from>
    <xdr:to>
      <xdr:col>9</xdr:col>
      <xdr:colOff>57150</xdr:colOff>
      <xdr:row>4</xdr:row>
      <xdr:rowOff>142875</xdr:rowOff>
    </xdr:to>
    <xdr:grpSp>
      <xdr:nvGrpSpPr>
        <xdr:cNvPr id="2428" name="Group 24"/>
        <xdr:cNvGrpSpPr>
          <a:grpSpLocks/>
        </xdr:cNvGrpSpPr>
      </xdr:nvGrpSpPr>
      <xdr:grpSpPr bwMode="auto">
        <a:xfrm>
          <a:off x="4962525" y="257175"/>
          <a:ext cx="1524000" cy="952500"/>
          <a:chOff x="7849" y="1073"/>
          <a:chExt cx="3133" cy="1897"/>
        </a:xfrm>
      </xdr:grpSpPr>
      <xdr:pic>
        <xdr:nvPicPr>
          <xdr:cNvPr id="2430"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2431"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4</xdr:col>
      <xdr:colOff>114300</xdr:colOff>
      <xdr:row>17</xdr:row>
      <xdr:rowOff>209550</xdr:rowOff>
    </xdr:from>
    <xdr:to>
      <xdr:col>9</xdr:col>
      <xdr:colOff>23813</xdr:colOff>
      <xdr:row>32</xdr:row>
      <xdr:rowOff>352425</xdr:rowOff>
    </xdr:to>
    <xdr:sp macro="" textlink="">
      <xdr:nvSpPr>
        <xdr:cNvPr id="12" name="Text Box 16"/>
        <xdr:cNvSpPr txBox="1">
          <a:spLocks noChangeArrowheads="1"/>
        </xdr:cNvSpPr>
      </xdr:nvSpPr>
      <xdr:spPr bwMode="auto">
        <a:xfrm>
          <a:off x="3867150" y="4572000"/>
          <a:ext cx="2586038" cy="3952875"/>
        </a:xfrm>
        <a:prstGeom prst="rect">
          <a:avLst/>
        </a:prstGeom>
        <a:solidFill>
          <a:srgbClr val="FFFFFF"/>
        </a:solidFill>
        <a:ln w="9525" algn="ctr">
          <a:noFill/>
          <a:miter lim="800000"/>
          <a:headEnd/>
          <a:tailEnd/>
        </a:ln>
        <a:effectLst/>
      </xdr:spPr>
      <xdr:txBody>
        <a:bodyPr vertOverflow="clip" wrap="square" lIns="27432" tIns="22860" rIns="27432" bIns="22860" anchor="t" anchorCtr="0" upright="1"/>
        <a:lstStyle/>
        <a:p>
          <a:pPr algn="just" rtl="0"/>
          <a:r>
            <a:rPr lang="es-ES" sz="1000" b="0" i="0">
              <a:latin typeface="Arial" pitchFamily="34" charset="0"/>
              <a:ea typeface="+mn-ea"/>
              <a:cs typeface="Arial" pitchFamily="34" charset="0"/>
            </a:rPr>
            <a:t>El promedio del Índice de Evolución del Presupuesto Reprogramado Total correspondiente al primer semestre de los últimos cinco ejercicios fiscales se estableció en 89.7%.</a:t>
          </a:r>
          <a:endParaRPr lang="es-ES" sz="1000" b="0">
            <a:latin typeface="Arial" pitchFamily="34" charset="0"/>
            <a:cs typeface="Arial" pitchFamily="34" charset="0"/>
          </a:endParaRPr>
        </a:p>
        <a:p>
          <a:pPr algn="just" rtl="0">
            <a:defRPr sz="1000"/>
          </a:pPr>
          <a:endParaRPr lang="es-ES" sz="1000" b="0" i="0" strike="noStrike">
            <a:solidFill>
              <a:srgbClr val="000000"/>
            </a:solidFill>
            <a:latin typeface="Arial" pitchFamily="34" charset="0"/>
            <a:cs typeface="Arial" pitchFamily="34" charset="0"/>
          </a:endParaRPr>
        </a:p>
        <a:p>
          <a:pPr algn="just"/>
          <a:r>
            <a:rPr lang="es-ES" sz="1000" b="0" i="0" strike="noStrike">
              <a:solidFill>
                <a:srgbClr val="000000"/>
              </a:solidFill>
              <a:latin typeface="Arial" pitchFamily="34" charset="0"/>
              <a:cs typeface="Arial" pitchFamily="34" charset="0"/>
            </a:rPr>
            <a:t>Para el presente periodo, se ejerció el</a:t>
          </a:r>
          <a:r>
            <a:rPr lang="es-ES" sz="1000" b="0" i="0" strike="noStrike" baseline="0">
              <a:solidFill>
                <a:srgbClr val="000000"/>
              </a:solidFill>
              <a:latin typeface="Arial" pitchFamily="34" charset="0"/>
              <a:cs typeface="Arial" pitchFamily="34" charset="0"/>
            </a:rPr>
            <a:t> 91.1</a:t>
          </a:r>
          <a:r>
            <a:rPr lang="es-ES" sz="1000" b="0" i="0" strike="noStrike">
              <a:solidFill>
                <a:srgbClr val="000000"/>
              </a:solidFill>
              <a:latin typeface="Arial" pitchFamily="34" charset="0"/>
              <a:cs typeface="Arial" pitchFamily="34" charset="0"/>
            </a:rPr>
            <a:t>% con relación al presupuesto reprogramado, la diferencia del</a:t>
          </a:r>
          <a:r>
            <a:rPr lang="es-ES" sz="1000" b="0" i="0" strike="noStrike" baseline="0">
              <a:solidFill>
                <a:srgbClr val="000000"/>
              </a:solidFill>
              <a:latin typeface="Arial" pitchFamily="34" charset="0"/>
              <a:cs typeface="Arial" pitchFamily="34" charset="0"/>
            </a:rPr>
            <a:t> 8.9%, </a:t>
          </a:r>
          <a:r>
            <a:rPr lang="es-ES" sz="1000" b="0" i="0" strike="noStrike" baseline="0">
              <a:solidFill>
                <a:sysClr val="windowText" lastClr="000000"/>
              </a:solidFill>
              <a:latin typeface="Arial" pitchFamily="34" charset="0"/>
              <a:ea typeface="+mn-ea"/>
              <a:cs typeface="Arial" pitchFamily="34" charset="0"/>
            </a:rPr>
            <a:t>obedece básicamente a lo siguiente: </a:t>
          </a:r>
        </a:p>
        <a:p>
          <a:pPr algn="just"/>
          <a:endParaRPr lang="es-ES" sz="1000" b="0" i="0" strike="noStrike" baseline="0">
            <a:solidFill>
              <a:sysClr val="windowText" lastClr="000000"/>
            </a:solidFill>
            <a:latin typeface="Arial" pitchFamily="34" charset="0"/>
            <a:ea typeface="+mn-ea"/>
            <a:cs typeface="Arial" pitchFamily="34" charset="0"/>
          </a:endParaRPr>
        </a:p>
        <a:p>
          <a:pPr algn="just"/>
          <a:r>
            <a:rPr lang="es-ES" sz="1000" b="0" baseline="0">
              <a:latin typeface="Arial" pitchFamily="34" charset="0"/>
              <a:ea typeface="+mn-ea"/>
              <a:cs typeface="Arial" pitchFamily="34" charset="0"/>
            </a:rPr>
            <a:t>- En el capítulo 1000 existe una variación por $6,047.3 miles de pesos, la cual corresponde a recursos fiscales y a recursos  etiquetados al  </a:t>
          </a:r>
          <a:r>
            <a:rPr lang="es-MX" sz="1000" b="0">
              <a:latin typeface="Arial" pitchFamily="34" charset="0"/>
              <a:cs typeface="Arial" pitchFamily="34" charset="0"/>
            </a:rPr>
            <a:t>Programa de Formación de Recursos Humanos Basada en Competencias (PROFORHCOM) que se e encuentran comprometidos para su pago.</a:t>
          </a:r>
        </a:p>
        <a:p>
          <a:pPr algn="just"/>
          <a:endParaRPr lang="es-MX" sz="1000" b="0">
            <a:latin typeface="Arial" pitchFamily="34" charset="0"/>
            <a:cs typeface="Arial" pitchFamily="34" charset="0"/>
          </a:endParaRPr>
        </a:p>
        <a:p>
          <a:pPr algn="just"/>
          <a:r>
            <a:rPr lang="es-MX" sz="1000" b="0" baseline="0">
              <a:latin typeface="Arial" pitchFamily="34" charset="0"/>
              <a:cs typeface="Arial" pitchFamily="34" charset="0"/>
            </a:rPr>
            <a:t>- Para los capítulos 2000 y 3000, existen variaciones </a:t>
          </a:r>
          <a:r>
            <a:rPr lang="es-ES" sz="1000" b="0">
              <a:effectLst/>
              <a:latin typeface="Arial" pitchFamily="34" charset="0"/>
              <a:ea typeface="+mn-ea"/>
              <a:cs typeface="Arial" pitchFamily="34" charset="0"/>
            </a:rPr>
            <a:t>por $14,560.6</a:t>
          </a:r>
          <a:r>
            <a:rPr lang="es-ES" sz="1000" b="0" baseline="0">
              <a:effectLst/>
              <a:latin typeface="Arial" pitchFamily="34" charset="0"/>
              <a:ea typeface="+mn-ea"/>
              <a:cs typeface="Arial" pitchFamily="34" charset="0"/>
            </a:rPr>
            <a:t> y $31,715.5, miles de pesos, respectivamente. Esto obedece </a:t>
          </a:r>
          <a:r>
            <a:rPr lang="es-MX" sz="1000" b="0">
              <a:effectLst/>
              <a:latin typeface="Arial" pitchFamily="34" charset="0"/>
              <a:ea typeface="+mn-ea"/>
              <a:cs typeface="Arial" pitchFamily="34" charset="0"/>
            </a:rPr>
            <a:t>a recursos propios no ejercidos, debido a una captación menor a lo programado al periodo, así como a recursos fiscales que se encuentran comprometidos </a:t>
          </a:r>
        </a:p>
        <a:p>
          <a:pPr algn="just"/>
          <a:endParaRPr lang="es-MX" sz="1000" b="0">
            <a:effectLst/>
            <a:latin typeface="Arial" pitchFamily="34" charset="0"/>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es-MX" sz="1000">
            <a:effectLst/>
          </a:endParaRPr>
        </a:p>
        <a:p>
          <a:pPr algn="just"/>
          <a:endParaRPr lang="es-MX" sz="1000" b="1" baseline="0"/>
        </a:p>
        <a:p>
          <a:pPr algn="just"/>
          <a:endParaRPr lang="es-ES" sz="1000">
            <a:latin typeface="Arial" pitchFamily="34" charset="0"/>
            <a:ea typeface="+mn-ea"/>
            <a:cs typeface="Arial" pitchFamily="34" charset="0"/>
          </a:endParaRPr>
        </a:p>
        <a:p>
          <a:pPr algn="just"/>
          <a:endParaRPr lang="es-ES" sz="900" b="0" i="0" strike="noStrike">
            <a:solidFill>
              <a:srgbClr val="000000"/>
            </a:solidFill>
            <a:latin typeface="Arial" pitchFamily="34" charset="0"/>
            <a:cs typeface="Arial" pitchFamily="34" charset="0"/>
          </a:endParaRPr>
        </a:p>
        <a:p>
          <a:pPr algn="just" rtl="0">
            <a:defRPr sz="1000"/>
          </a:pPr>
          <a:endParaRPr lang="es-ES" sz="900" b="0" i="0" strike="noStrike">
            <a:solidFill>
              <a:srgbClr val="000000"/>
            </a:solidFill>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114300</xdr:rowOff>
    </xdr:from>
    <xdr:to>
      <xdr:col>3</xdr:col>
      <xdr:colOff>571500</xdr:colOff>
      <xdr:row>32</xdr:row>
      <xdr:rowOff>180975</xdr:rowOff>
    </xdr:to>
    <xdr:graphicFrame macro="">
      <xdr:nvGraphicFramePr>
        <xdr:cNvPr id="34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19050</xdr:rowOff>
    </xdr:from>
    <xdr:to>
      <xdr:col>9</xdr:col>
      <xdr:colOff>19050</xdr:colOff>
      <xdr:row>4</xdr:row>
      <xdr:rowOff>19050</xdr:rowOff>
    </xdr:to>
    <xdr:sp macro="" textlink="">
      <xdr:nvSpPr>
        <xdr:cNvPr id="3446" name="Line 11"/>
        <xdr:cNvSpPr>
          <a:spLocks noChangeShapeType="1"/>
        </xdr:cNvSpPr>
      </xdr:nvSpPr>
      <xdr:spPr bwMode="auto">
        <a:xfrm>
          <a:off x="0" y="1352550"/>
          <a:ext cx="6905625" cy="0"/>
        </a:xfrm>
        <a:prstGeom prst="line">
          <a:avLst/>
        </a:prstGeom>
        <a:noFill/>
        <a:ln w="9525">
          <a:solidFill>
            <a:srgbClr val="000000"/>
          </a:solidFill>
          <a:round/>
          <a:headEnd/>
          <a:tailEnd/>
        </a:ln>
      </xdr:spPr>
    </xdr:sp>
    <xdr:clientData/>
  </xdr:twoCellAnchor>
  <xdr:twoCellAnchor>
    <xdr:from>
      <xdr:col>0</xdr:col>
      <xdr:colOff>19050</xdr:colOff>
      <xdr:row>1</xdr:row>
      <xdr:rowOff>171450</xdr:rowOff>
    </xdr:from>
    <xdr:to>
      <xdr:col>3</xdr:col>
      <xdr:colOff>266700</xdr:colOff>
      <xdr:row>3</xdr:row>
      <xdr:rowOff>19050</xdr:rowOff>
    </xdr:to>
    <xdr:pic>
      <xdr:nvPicPr>
        <xdr:cNvPr id="3447"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571500"/>
          <a:ext cx="3400425" cy="514350"/>
        </a:xfrm>
        <a:prstGeom prst="rect">
          <a:avLst/>
        </a:prstGeom>
        <a:noFill/>
        <a:ln w="9525">
          <a:noFill/>
          <a:miter lim="800000"/>
          <a:headEnd/>
          <a:tailEnd/>
        </a:ln>
      </xdr:spPr>
    </xdr:pic>
    <xdr:clientData/>
  </xdr:twoCellAnchor>
  <xdr:twoCellAnchor>
    <xdr:from>
      <xdr:col>0</xdr:col>
      <xdr:colOff>57150</xdr:colOff>
      <xdr:row>35</xdr:row>
      <xdr:rowOff>66676</xdr:rowOff>
    </xdr:from>
    <xdr:to>
      <xdr:col>9</xdr:col>
      <xdr:colOff>9524</xdr:colOff>
      <xdr:row>38</xdr:row>
      <xdr:rowOff>428626</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447675</xdr:colOff>
      <xdr:row>0</xdr:row>
      <xdr:rowOff>142875</xdr:rowOff>
    </xdr:from>
    <xdr:to>
      <xdr:col>8</xdr:col>
      <xdr:colOff>390525</xdr:colOff>
      <xdr:row>3</xdr:row>
      <xdr:rowOff>28575</xdr:rowOff>
    </xdr:to>
    <xdr:grpSp>
      <xdr:nvGrpSpPr>
        <xdr:cNvPr id="3449" name="Group 24"/>
        <xdr:cNvGrpSpPr>
          <a:grpSpLocks/>
        </xdr:cNvGrpSpPr>
      </xdr:nvGrpSpPr>
      <xdr:grpSpPr bwMode="auto">
        <a:xfrm>
          <a:off x="5013106" y="142875"/>
          <a:ext cx="1639833" cy="958631"/>
          <a:chOff x="7849" y="1073"/>
          <a:chExt cx="3133" cy="1897"/>
        </a:xfrm>
      </xdr:grpSpPr>
      <xdr:pic>
        <xdr:nvPicPr>
          <xdr:cNvPr id="3451"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3452"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editAs="oneCell">
    <xdr:from>
      <xdr:col>4</xdr:col>
      <xdr:colOff>175173</xdr:colOff>
      <xdr:row>15</xdr:row>
      <xdr:rowOff>77754</xdr:rowOff>
    </xdr:from>
    <xdr:to>
      <xdr:col>8</xdr:col>
      <xdr:colOff>461249</xdr:colOff>
      <xdr:row>34</xdr:row>
      <xdr:rowOff>76638</xdr:rowOff>
    </xdr:to>
    <xdr:sp macro="" textlink="">
      <xdr:nvSpPr>
        <xdr:cNvPr id="12" name="Text Box 16"/>
        <xdr:cNvSpPr txBox="1">
          <a:spLocks noChangeArrowheads="1"/>
        </xdr:cNvSpPr>
      </xdr:nvSpPr>
      <xdr:spPr bwMode="auto">
        <a:xfrm>
          <a:off x="4028966" y="4205254"/>
          <a:ext cx="2694697" cy="4367246"/>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just" rtl="0"/>
          <a:r>
            <a:rPr lang="es-ES" sz="1000" b="0" i="0" baseline="0">
              <a:latin typeface="Arial" pitchFamily="34" charset="0"/>
              <a:ea typeface="+mn-ea"/>
              <a:cs typeface="Arial" pitchFamily="34" charset="0"/>
            </a:rPr>
            <a:t>El promedio del Índice de Evolución del Presupuesto Reprogramado del CONALEP proveniente de recursos fiscales, correspondiente al primer semestre, se estableció en 84.8% para los últimos cinco años.</a:t>
          </a:r>
        </a:p>
        <a:p>
          <a:pPr algn="just" rtl="0"/>
          <a:endParaRPr lang="es-ES" sz="1000" b="0" i="0" baseline="0">
            <a:latin typeface="Arial" pitchFamily="34" charset="0"/>
            <a:ea typeface="+mn-ea"/>
            <a:cs typeface="Arial" pitchFamily="34" charset="0"/>
          </a:endParaRPr>
        </a:p>
        <a:p>
          <a:pPr algn="just" rtl="0"/>
          <a:r>
            <a:rPr lang="es-ES" sz="1000" b="0" i="0">
              <a:latin typeface="Arial" pitchFamily="34" charset="0"/>
              <a:ea typeface="+mn-ea"/>
              <a:cs typeface="Arial" pitchFamily="34" charset="0"/>
            </a:rPr>
            <a:t>Para el presente periodo, se ejerció el 95.5% con relación al presupuesto reprogramado, destacando que en los últimos cinco ejercicios es</a:t>
          </a:r>
          <a:r>
            <a:rPr lang="es-ES" sz="1000" b="0" i="0" baseline="0">
              <a:latin typeface="Arial" pitchFamily="34" charset="0"/>
              <a:ea typeface="+mn-ea"/>
              <a:cs typeface="Arial" pitchFamily="34" charset="0"/>
            </a:rPr>
            <a:t> el mejor resultado obtenido. La </a:t>
          </a:r>
          <a:r>
            <a:rPr lang="es-ES" sz="1000" b="0" i="0">
              <a:latin typeface="Arial" pitchFamily="34" charset="0"/>
              <a:ea typeface="+mn-ea"/>
              <a:cs typeface="Arial" pitchFamily="34" charset="0"/>
            </a:rPr>
            <a:t>variación del</a:t>
          </a:r>
          <a:r>
            <a:rPr lang="es-ES" sz="1000" b="0" i="0" baseline="0">
              <a:latin typeface="Arial" pitchFamily="34" charset="0"/>
              <a:ea typeface="+mn-ea"/>
              <a:cs typeface="Arial" pitchFamily="34" charset="0"/>
            </a:rPr>
            <a:t>  4.5%, refleja una eficiencia en el gasto del Colegio.</a:t>
          </a:r>
        </a:p>
        <a:p>
          <a:pPr algn="just" rtl="0"/>
          <a:endParaRPr lang="es-ES" sz="1000" b="0" i="0" baseline="0">
            <a:latin typeface="Arial" pitchFamily="34" charset="0"/>
            <a:ea typeface="+mn-ea"/>
            <a:cs typeface="Arial" pitchFamily="34" charset="0"/>
          </a:endParaRPr>
        </a:p>
        <a:p>
          <a:pPr algn="just" rtl="0"/>
          <a:r>
            <a:rPr lang="es-ES" sz="1000" b="0" i="0" baseline="0">
              <a:latin typeface="Arial" pitchFamily="34" charset="0"/>
              <a:ea typeface="+mn-ea"/>
              <a:cs typeface="Arial" pitchFamily="34" charset="0"/>
            </a:rPr>
            <a:t>Para el periodo en mención, el Presupuesto ejercido y el Presupuesto Reprogramado ambos de recursos fiscales, presentan crecimientos del 10.5% y 4.7%, en relación con el año 2010. La variación positiva en el presupuesto reprogramado obedece principalmente a que, al periodo se incrementaron recursos en: </a:t>
          </a:r>
        </a:p>
        <a:p>
          <a:pPr algn="just" rtl="0"/>
          <a:endParaRPr lang="es-ES" sz="1000" b="0" i="0" baseline="0">
            <a:latin typeface="Arial" pitchFamily="34" charset="0"/>
            <a:ea typeface="+mn-ea"/>
            <a:cs typeface="Arial" pitchFamily="34" charset="0"/>
          </a:endParaRPr>
        </a:p>
        <a:p>
          <a:pPr algn="just" rtl="0"/>
          <a:r>
            <a:rPr lang="es-ES" sz="1000" b="0" i="0" baseline="0">
              <a:latin typeface="Arial" pitchFamily="34" charset="0"/>
              <a:ea typeface="+mn-ea"/>
              <a:cs typeface="Arial" pitchFamily="34" charset="0"/>
            </a:rPr>
            <a:t>- Becas por un monto de $12 millones de pesos. </a:t>
          </a:r>
        </a:p>
        <a:p>
          <a:pPr algn="just" rtl="0"/>
          <a:endParaRPr lang="es-ES" sz="1000" b="0" i="0" baseline="0">
            <a:latin typeface="Arial" pitchFamily="34" charset="0"/>
            <a:ea typeface="+mn-ea"/>
            <a:cs typeface="Arial" pitchFamily="34" charset="0"/>
          </a:endParaRPr>
        </a:p>
        <a:p>
          <a:pPr algn="just" rtl="0"/>
          <a:r>
            <a:rPr lang="es-ES" sz="1000" b="0" i="0" baseline="0">
              <a:latin typeface="Arial" pitchFamily="34" charset="0"/>
              <a:ea typeface="+mn-ea"/>
              <a:cs typeface="Arial" pitchFamily="34" charset="0"/>
            </a:rPr>
            <a:t>- Servicios personales por $6 millones de pesos, originados por el incremento salarial anual.</a:t>
          </a:r>
        </a:p>
        <a:p>
          <a:pPr algn="just" rtl="0"/>
          <a:endParaRPr lang="es-ES" sz="900" b="0" i="0" baseline="0">
            <a:latin typeface="Arial" pitchFamily="34" charset="0"/>
            <a:ea typeface="+mn-ea"/>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16</xdr:row>
      <xdr:rowOff>219075</xdr:rowOff>
    </xdr:from>
    <xdr:to>
      <xdr:col>3</xdr:col>
      <xdr:colOff>485775</xdr:colOff>
      <xdr:row>31</xdr:row>
      <xdr:rowOff>247650</xdr:rowOff>
    </xdr:to>
    <xdr:graphicFrame macro="">
      <xdr:nvGraphicFramePr>
        <xdr:cNvPr id="44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xdr:row>
      <xdr:rowOff>142875</xdr:rowOff>
    </xdr:from>
    <xdr:to>
      <xdr:col>3</xdr:col>
      <xdr:colOff>266700</xdr:colOff>
      <xdr:row>4</xdr:row>
      <xdr:rowOff>123825</xdr:rowOff>
    </xdr:to>
    <xdr:pic>
      <xdr:nvPicPr>
        <xdr:cNvPr id="4469"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676275"/>
          <a:ext cx="3324225" cy="514350"/>
        </a:xfrm>
        <a:prstGeom prst="rect">
          <a:avLst/>
        </a:prstGeom>
        <a:noFill/>
        <a:ln w="9525">
          <a:noFill/>
          <a:miter lim="800000"/>
          <a:headEnd/>
          <a:tailEnd/>
        </a:ln>
      </xdr:spPr>
    </xdr:pic>
    <xdr:clientData/>
  </xdr:twoCellAnchor>
  <xdr:twoCellAnchor>
    <xdr:from>
      <xdr:col>0</xdr:col>
      <xdr:colOff>66676</xdr:colOff>
      <xdr:row>32</xdr:row>
      <xdr:rowOff>51170</xdr:rowOff>
    </xdr:from>
    <xdr:to>
      <xdr:col>9</xdr:col>
      <xdr:colOff>100446</xdr:colOff>
      <xdr:row>34</xdr:row>
      <xdr:rowOff>457067</xdr:rowOff>
    </xdr:to>
    <xdr:graphicFrame macro="">
      <xdr:nvGraphicFramePr>
        <xdr:cNvPr id="5" name="4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247650</xdr:colOff>
      <xdr:row>0</xdr:row>
      <xdr:rowOff>171450</xdr:rowOff>
    </xdr:from>
    <xdr:to>
      <xdr:col>8</xdr:col>
      <xdr:colOff>390525</xdr:colOff>
      <xdr:row>4</xdr:row>
      <xdr:rowOff>57150</xdr:rowOff>
    </xdr:to>
    <xdr:grpSp>
      <xdr:nvGrpSpPr>
        <xdr:cNvPr id="4471" name="Group 24"/>
        <xdr:cNvGrpSpPr>
          <a:grpSpLocks/>
        </xdr:cNvGrpSpPr>
      </xdr:nvGrpSpPr>
      <xdr:grpSpPr bwMode="auto">
        <a:xfrm>
          <a:off x="4667678" y="171450"/>
          <a:ext cx="1534167" cy="955925"/>
          <a:chOff x="7849" y="1073"/>
          <a:chExt cx="3133" cy="1897"/>
        </a:xfrm>
      </xdr:grpSpPr>
      <xdr:pic>
        <xdr:nvPicPr>
          <xdr:cNvPr id="4474"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4475"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0</xdr:col>
      <xdr:colOff>9525</xdr:colOff>
      <xdr:row>5</xdr:row>
      <xdr:rowOff>180975</xdr:rowOff>
    </xdr:from>
    <xdr:to>
      <xdr:col>9</xdr:col>
      <xdr:colOff>19050</xdr:colOff>
      <xdr:row>5</xdr:row>
      <xdr:rowOff>180975</xdr:rowOff>
    </xdr:to>
    <xdr:sp macro="" textlink="">
      <xdr:nvSpPr>
        <xdr:cNvPr id="4472" name="Line 11"/>
        <xdr:cNvSpPr>
          <a:spLocks noChangeShapeType="1"/>
        </xdr:cNvSpPr>
      </xdr:nvSpPr>
      <xdr:spPr bwMode="auto">
        <a:xfrm>
          <a:off x="9525" y="1447800"/>
          <a:ext cx="6448425" cy="0"/>
        </a:xfrm>
        <a:prstGeom prst="line">
          <a:avLst/>
        </a:prstGeom>
        <a:noFill/>
        <a:ln w="9525">
          <a:solidFill>
            <a:srgbClr val="000000"/>
          </a:solidFill>
          <a:round/>
          <a:headEnd/>
          <a:tailEnd/>
        </a:ln>
      </xdr:spPr>
    </xdr:sp>
    <xdr:clientData/>
  </xdr:twoCellAnchor>
  <xdr:twoCellAnchor editAs="oneCell">
    <xdr:from>
      <xdr:col>3</xdr:col>
      <xdr:colOff>577921</xdr:colOff>
      <xdr:row>16</xdr:row>
      <xdr:rowOff>149824</xdr:rowOff>
    </xdr:from>
    <xdr:to>
      <xdr:col>9</xdr:col>
      <xdr:colOff>35916</xdr:colOff>
      <xdr:row>32</xdr:row>
      <xdr:rowOff>3</xdr:rowOff>
    </xdr:to>
    <xdr:sp macro="" textlink="">
      <xdr:nvSpPr>
        <xdr:cNvPr id="10" name="Text Box 16"/>
        <xdr:cNvSpPr txBox="1">
          <a:spLocks noChangeArrowheads="1"/>
        </xdr:cNvSpPr>
      </xdr:nvSpPr>
      <xdr:spPr bwMode="auto">
        <a:xfrm>
          <a:off x="3649466" y="3991931"/>
          <a:ext cx="2818501" cy="4601976"/>
        </a:xfrm>
        <a:prstGeom prst="rect">
          <a:avLst/>
        </a:prstGeom>
        <a:solidFill>
          <a:srgbClr val="FFFFFF"/>
        </a:solidFill>
        <a:ln w="9525">
          <a:noFill/>
          <a:miter lim="800000"/>
          <a:headEnd/>
          <a:tailEnd/>
        </a:ln>
        <a:effectLst/>
      </xdr:spPr>
      <xdr:txBody>
        <a:bodyPr vertOverflow="clip" wrap="square" lIns="27432" tIns="22860" rIns="27432" bIns="22860" anchor="ctr" upright="1"/>
        <a:lstStyle/>
        <a:p>
          <a:pPr algn="just" rtl="0"/>
          <a:r>
            <a:rPr lang="es-ES" sz="1000" b="0" i="0">
              <a:latin typeface="Arial" pitchFamily="34" charset="0"/>
              <a:ea typeface="+mn-ea"/>
              <a:cs typeface="Arial" pitchFamily="34" charset="0"/>
            </a:rPr>
            <a:t>El promedio del Índice de Evolución del Gasto Corriente se estableció en 92%,</a:t>
          </a:r>
          <a:r>
            <a:rPr lang="es-ES" sz="1000" b="0" i="0" baseline="0">
              <a:latin typeface="Arial" pitchFamily="34" charset="0"/>
              <a:ea typeface="+mn-ea"/>
              <a:cs typeface="Arial" pitchFamily="34" charset="0"/>
            </a:rPr>
            <a:t> para el primer semestre de los últimos cinco años.</a:t>
          </a:r>
        </a:p>
        <a:p>
          <a:pPr algn="just" rtl="0"/>
          <a:endParaRPr lang="es-ES" sz="1000" b="0" i="0" baseline="0">
            <a:latin typeface="Arial" pitchFamily="34" charset="0"/>
            <a:ea typeface="+mn-ea"/>
            <a:cs typeface="Arial" pitchFamily="34" charset="0"/>
          </a:endParaRPr>
        </a:p>
        <a:p>
          <a:pPr algn="just" rtl="0">
            <a:defRPr sz="1000"/>
          </a:pPr>
          <a:r>
            <a:rPr lang="es-ES" sz="1000" b="0" i="0" strike="noStrike">
              <a:solidFill>
                <a:srgbClr val="000000"/>
              </a:solidFill>
              <a:latin typeface="Arial" pitchFamily="34" charset="0"/>
              <a:cs typeface="Arial" pitchFamily="34" charset="0"/>
            </a:rPr>
            <a:t>Para</a:t>
          </a:r>
          <a:r>
            <a:rPr lang="es-ES" sz="1000" b="0" i="0" strike="noStrike" baseline="0">
              <a:solidFill>
                <a:srgbClr val="000000"/>
              </a:solidFill>
              <a:latin typeface="Arial" pitchFamily="34" charset="0"/>
              <a:cs typeface="Arial" pitchFamily="34" charset="0"/>
            </a:rPr>
            <a:t> el periodo en mención del ejercicio </a:t>
          </a:r>
          <a:r>
            <a:rPr lang="es-ES" sz="1000" b="0" i="0" strike="noStrike">
              <a:solidFill>
                <a:srgbClr val="000000"/>
              </a:solidFill>
              <a:latin typeface="Arial" pitchFamily="34" charset="0"/>
              <a:cs typeface="Arial" pitchFamily="34" charset="0"/>
            </a:rPr>
            <a:t>fiscal 2011, el Gasto Corriente Ejercido y el Presupuesto Reprogramado (Gasto Corriente), registraron</a:t>
          </a:r>
          <a:r>
            <a:rPr lang="es-ES" sz="1000" b="0" i="0" strike="noStrike" baseline="0">
              <a:solidFill>
                <a:srgbClr val="000000"/>
              </a:solidFill>
              <a:latin typeface="Arial" pitchFamily="34" charset="0"/>
              <a:cs typeface="Arial" pitchFamily="34" charset="0"/>
            </a:rPr>
            <a:t> incrementos del 7.6</a:t>
          </a:r>
          <a:r>
            <a:rPr lang="es-ES" sz="1000" b="0" i="0" strike="noStrike">
              <a:solidFill>
                <a:srgbClr val="000000"/>
              </a:solidFill>
              <a:latin typeface="Arial" pitchFamily="34" charset="0"/>
              <a:cs typeface="Arial" pitchFamily="34" charset="0"/>
            </a:rPr>
            <a:t>% y del 7% respectivamente, en relación  con el año 2010.</a:t>
          </a:r>
        </a:p>
        <a:p>
          <a:pPr algn="just" rtl="0">
            <a:defRPr sz="1000"/>
          </a:pPr>
          <a:endParaRPr lang="es-ES" sz="1000" b="0" i="0" strike="noStrike">
            <a:solidFill>
              <a:srgbClr val="000000"/>
            </a:solidFill>
            <a:latin typeface="Arial" pitchFamily="34" charset="0"/>
            <a:cs typeface="Arial" pitchFamily="34" charset="0"/>
          </a:endParaRPr>
        </a:p>
        <a:p>
          <a:pPr algn="just" rtl="0">
            <a:defRPr sz="1000"/>
          </a:pPr>
          <a:r>
            <a:rPr lang="es-ES" sz="1000" b="0" i="0" strike="noStrike">
              <a:solidFill>
                <a:srgbClr val="000000"/>
              </a:solidFill>
              <a:latin typeface="Arial" pitchFamily="34" charset="0"/>
              <a:cs typeface="Arial" pitchFamily="34" charset="0"/>
            </a:rPr>
            <a:t>El Índice de Evolución del Gasto Corriente muestra que se ejerció el 91.4% de los recursos con</a:t>
          </a:r>
          <a:r>
            <a:rPr lang="es-ES" sz="1000" b="0" i="0" strike="noStrike" baseline="0">
              <a:solidFill>
                <a:srgbClr val="000000"/>
              </a:solidFill>
              <a:latin typeface="Arial" pitchFamily="34" charset="0"/>
              <a:cs typeface="Arial" pitchFamily="34" charset="0"/>
            </a:rPr>
            <a:t> apego total a las medidas de austeridad</a:t>
          </a:r>
          <a:r>
            <a:rPr lang="es-ES" sz="1000" b="0" i="0" strike="noStrike">
              <a:solidFill>
                <a:srgbClr val="000000"/>
              </a:solidFill>
              <a:latin typeface="Arial" pitchFamily="34" charset="0"/>
              <a:cs typeface="Arial" pitchFamily="34" charset="0"/>
            </a:rPr>
            <a:t>, la diferencia del 8.6% obedece básicamente a</a:t>
          </a:r>
          <a:r>
            <a:rPr lang="es-ES" sz="1000" b="0" i="0" strike="noStrike" baseline="0">
              <a:solidFill>
                <a:srgbClr val="000000"/>
              </a:solidFill>
              <a:latin typeface="Arial" pitchFamily="34" charset="0"/>
              <a:cs typeface="Arial" pitchFamily="34" charset="0"/>
            </a:rPr>
            <a:t> lo siguiente:</a:t>
          </a:r>
        </a:p>
        <a:p>
          <a:pPr algn="just" rtl="0">
            <a:defRPr sz="1000"/>
          </a:pPr>
          <a:endParaRPr lang="es-ES" sz="1000" b="0" i="0" strike="noStrike" baseline="0">
            <a:solidFill>
              <a:srgbClr val="000000"/>
            </a:solidFill>
            <a:latin typeface="Arial" pitchFamily="34" charset="0"/>
            <a:cs typeface="Arial" pitchFamily="34" charset="0"/>
          </a:endParaRPr>
        </a:p>
        <a:p>
          <a:pPr algn="just"/>
          <a:r>
            <a:rPr lang="es-ES" sz="1000" b="0" i="0" baseline="0">
              <a:latin typeface="Arial" pitchFamily="34" charset="0"/>
              <a:ea typeface="+mn-ea"/>
              <a:cs typeface="Arial" pitchFamily="34" charset="0"/>
            </a:rPr>
            <a:t>- En el capítulo 1000 existe una variación por $6,047.3 miles de pesos, la cual corresponde a recursos fiscales y recursos etiquetados al  Programa de Formación de Recursos Humanos Basada en Competencias (PROFORHCOM) que se encuentran comprometidos para su pago.</a:t>
          </a:r>
        </a:p>
        <a:p>
          <a:pPr algn="just"/>
          <a:endParaRPr lang="es-ES" sz="1000" b="0" i="0" baseline="0">
            <a:latin typeface="Arial" pitchFamily="34" charset="0"/>
            <a:ea typeface="+mn-ea"/>
            <a:cs typeface="Arial" pitchFamily="34" charset="0"/>
          </a:endParaRPr>
        </a:p>
        <a:p>
          <a:pPr algn="just"/>
          <a:r>
            <a:rPr lang="es-ES" sz="1000" b="0" i="0" baseline="0">
              <a:latin typeface="Arial" pitchFamily="34" charset="0"/>
              <a:ea typeface="+mn-ea"/>
              <a:cs typeface="Arial" pitchFamily="34" charset="0"/>
            </a:rPr>
            <a:t>- Para los capítulos 2000 y 3000, existen variaciones por $14,560.6 y $31,715.5, miles de pesos, respectivamente. Esto obedece a recursos propios no ejercidos, debido a una captación menor a lo programado al periodo, así como a recursos fiscales que se encuentran comprometidos.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16</xdr:row>
      <xdr:rowOff>29453</xdr:rowOff>
    </xdr:from>
    <xdr:to>
      <xdr:col>3</xdr:col>
      <xdr:colOff>285750</xdr:colOff>
      <xdr:row>31</xdr:row>
      <xdr:rowOff>170448</xdr:rowOff>
    </xdr:to>
    <xdr:graphicFrame macro="">
      <xdr:nvGraphicFramePr>
        <xdr:cNvPr id="54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9</xdr:col>
      <xdr:colOff>0</xdr:colOff>
      <xdr:row>6</xdr:row>
      <xdr:rowOff>0</xdr:rowOff>
    </xdr:to>
    <xdr:sp macro="" textlink="">
      <xdr:nvSpPr>
        <xdr:cNvPr id="5493" name="Line 11"/>
        <xdr:cNvSpPr>
          <a:spLocks noChangeShapeType="1"/>
        </xdr:cNvSpPr>
      </xdr:nvSpPr>
      <xdr:spPr bwMode="auto">
        <a:xfrm>
          <a:off x="0" y="1466850"/>
          <a:ext cx="6400800" cy="0"/>
        </a:xfrm>
        <a:prstGeom prst="line">
          <a:avLst/>
        </a:prstGeom>
        <a:noFill/>
        <a:ln w="9525">
          <a:solidFill>
            <a:srgbClr val="000000"/>
          </a:solidFill>
          <a:round/>
          <a:headEnd/>
          <a:tailEnd/>
        </a:ln>
      </xdr:spPr>
    </xdr:sp>
    <xdr:clientData/>
  </xdr:twoCellAnchor>
  <xdr:twoCellAnchor>
    <xdr:from>
      <xdr:col>0</xdr:col>
      <xdr:colOff>19050</xdr:colOff>
      <xdr:row>2</xdr:row>
      <xdr:rowOff>180975</xdr:rowOff>
    </xdr:from>
    <xdr:to>
      <xdr:col>3</xdr:col>
      <xdr:colOff>266700</xdr:colOff>
      <xdr:row>4</xdr:row>
      <xdr:rowOff>161925</xdr:rowOff>
    </xdr:to>
    <xdr:pic>
      <xdr:nvPicPr>
        <xdr:cNvPr id="5494" name="Picture 13"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9050" y="714375"/>
          <a:ext cx="3324225" cy="514350"/>
        </a:xfrm>
        <a:prstGeom prst="rect">
          <a:avLst/>
        </a:prstGeom>
        <a:noFill/>
        <a:ln w="9525">
          <a:noFill/>
          <a:miter lim="800000"/>
          <a:headEnd/>
          <a:tailEnd/>
        </a:ln>
      </xdr:spPr>
    </xdr:pic>
    <xdr:clientData/>
  </xdr:twoCellAnchor>
  <xdr:twoCellAnchor>
    <xdr:from>
      <xdr:col>0</xdr:col>
      <xdr:colOff>95250</xdr:colOff>
      <xdr:row>32</xdr:row>
      <xdr:rowOff>250000</xdr:rowOff>
    </xdr:from>
    <xdr:to>
      <xdr:col>8</xdr:col>
      <xdr:colOff>464343</xdr:colOff>
      <xdr:row>36</xdr:row>
      <xdr:rowOff>111862</xdr:rowOff>
    </xdr:to>
    <xdr:graphicFrame macro="">
      <xdr:nvGraphicFramePr>
        <xdr:cNvPr id="6" name="5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5</xdr:col>
      <xdr:colOff>219075</xdr:colOff>
      <xdr:row>0</xdr:row>
      <xdr:rowOff>200025</xdr:rowOff>
    </xdr:from>
    <xdr:to>
      <xdr:col>8</xdr:col>
      <xdr:colOff>466725</xdr:colOff>
      <xdr:row>4</xdr:row>
      <xdr:rowOff>85725</xdr:rowOff>
    </xdr:to>
    <xdr:grpSp>
      <xdr:nvGrpSpPr>
        <xdr:cNvPr id="5496" name="Group 24"/>
        <xdr:cNvGrpSpPr>
          <a:grpSpLocks/>
        </xdr:cNvGrpSpPr>
      </xdr:nvGrpSpPr>
      <xdr:grpSpPr bwMode="auto">
        <a:xfrm>
          <a:off x="4630654" y="200025"/>
          <a:ext cx="1631282" cy="968542"/>
          <a:chOff x="7849" y="1073"/>
          <a:chExt cx="3133" cy="1897"/>
        </a:xfrm>
      </xdr:grpSpPr>
      <xdr:pic>
        <xdr:nvPicPr>
          <xdr:cNvPr id="5498" name="Picture 25" descr="hoja membretada07"/>
          <xdr:cNvPicPr>
            <a:picLocks noChangeAspect="1" noChangeArrowheads="1"/>
          </xdr:cNvPicPr>
        </xdr:nvPicPr>
        <xdr:blipFill>
          <a:blip xmlns:r="http://schemas.openxmlformats.org/officeDocument/2006/relationships" r:embed="rId8" cstate="print"/>
          <a:srcRect/>
          <a:stretch>
            <a:fillRect/>
          </a:stretch>
        </xdr:blipFill>
        <xdr:spPr bwMode="auto">
          <a:xfrm>
            <a:off x="9718" y="1073"/>
            <a:ext cx="1264" cy="1897"/>
          </a:xfrm>
          <a:prstGeom prst="rect">
            <a:avLst/>
          </a:prstGeom>
          <a:noFill/>
          <a:ln w="9525">
            <a:noFill/>
            <a:miter lim="800000"/>
            <a:headEnd/>
            <a:tailEnd/>
          </a:ln>
        </xdr:spPr>
      </xdr:pic>
      <xdr:pic>
        <xdr:nvPicPr>
          <xdr:cNvPr id="5499" name="Picture 26" descr="hoja membretada07"/>
          <xdr:cNvPicPr>
            <a:picLocks noChangeAspect="1" noChangeArrowheads="1"/>
          </xdr:cNvPicPr>
        </xdr:nvPicPr>
        <xdr:blipFill>
          <a:blip xmlns:r="http://schemas.openxmlformats.org/officeDocument/2006/relationships" r:embed="rId9" cstate="print"/>
          <a:srcRect/>
          <a:stretch>
            <a:fillRect/>
          </a:stretch>
        </xdr:blipFill>
        <xdr:spPr bwMode="auto">
          <a:xfrm>
            <a:off x="7849" y="2524"/>
            <a:ext cx="1572" cy="265"/>
          </a:xfrm>
          <a:prstGeom prst="rect">
            <a:avLst/>
          </a:prstGeom>
          <a:noFill/>
          <a:ln w="9525">
            <a:noFill/>
            <a:miter lim="800000"/>
            <a:headEnd/>
            <a:tailEnd/>
          </a:ln>
        </xdr:spPr>
      </xdr:pic>
    </xdr:grpSp>
    <xdr:clientData/>
  </xdr:twoCellAnchor>
  <xdr:twoCellAnchor>
    <xdr:from>
      <xdr:col>3</xdr:col>
      <xdr:colOff>394928</xdr:colOff>
      <xdr:row>15</xdr:row>
      <xdr:rowOff>210521</xdr:rowOff>
    </xdr:from>
    <xdr:to>
      <xdr:col>8</xdr:col>
      <xdr:colOff>521368</xdr:colOff>
      <xdr:row>31</xdr:row>
      <xdr:rowOff>471205</xdr:rowOff>
    </xdr:to>
    <xdr:sp macro="" textlink="">
      <xdr:nvSpPr>
        <xdr:cNvPr id="11" name="Text Box 22"/>
        <xdr:cNvSpPr txBox="1">
          <a:spLocks noChangeArrowheads="1"/>
        </xdr:cNvSpPr>
      </xdr:nvSpPr>
      <xdr:spPr bwMode="auto">
        <a:xfrm>
          <a:off x="3462981" y="3850074"/>
          <a:ext cx="2853598" cy="4561973"/>
        </a:xfrm>
        <a:prstGeom prst="rect">
          <a:avLst/>
        </a:prstGeom>
        <a:solidFill>
          <a:srgbClr val="FFFFFF"/>
        </a:solidFill>
        <a:ln w="9525">
          <a:noFill/>
          <a:miter lim="800000"/>
          <a:headEnd/>
          <a:tailEnd/>
        </a:ln>
        <a:effectLst/>
      </xdr:spPr>
      <xdr:txBody>
        <a:bodyPr vertOverflow="clip" wrap="square" lIns="27432" tIns="22860" rIns="27432" bIns="22860" anchor="ctr" upright="1"/>
        <a:lstStyle/>
        <a:p>
          <a:pPr algn="just" rtl="0">
            <a:defRPr sz="1000"/>
          </a:pPr>
          <a:r>
            <a:rPr lang="es-ES" sz="1000" b="0" i="0" u="none" strike="noStrike" baseline="0">
              <a:solidFill>
                <a:srgbClr val="000000"/>
              </a:solidFill>
              <a:latin typeface="Arial" pitchFamily="34" charset="0"/>
              <a:cs typeface="Arial" pitchFamily="34" charset="0"/>
            </a:rPr>
            <a:t>El promedio del Índice de Evolución del Gasto de inversión se estableció en 30.6%, para el primer semestre de los últimos cinco años.</a:t>
          </a:r>
        </a:p>
        <a:p>
          <a:pPr algn="just" rtl="0">
            <a:defRPr sz="1000"/>
          </a:pPr>
          <a:endParaRPr lang="es-ES" sz="1000" b="0" i="0" u="none" strike="noStrike" baseline="0">
            <a:solidFill>
              <a:srgbClr val="000000"/>
            </a:solidFill>
            <a:latin typeface="Arial" pitchFamily="34" charset="0"/>
            <a:cs typeface="Arial" pitchFamily="34" charset="0"/>
          </a:endParaRPr>
        </a:p>
        <a:p>
          <a:pPr algn="just" rtl="0">
            <a:defRPr sz="1000"/>
          </a:pPr>
          <a:r>
            <a:rPr lang="es-ES" sz="1000" b="0" i="0" u="none" strike="noStrike" baseline="0">
              <a:solidFill>
                <a:srgbClr val="000000"/>
              </a:solidFill>
              <a:latin typeface="Arial" pitchFamily="34" charset="0"/>
              <a:cs typeface="Arial" pitchFamily="34" charset="0"/>
            </a:rPr>
            <a:t>Para este periodo en el ejercicio fiscal 2011, el Gasto de Inversión ejercido presenta un incremento del 336.2%, de forma contraria el  Presupuesto Reprogramado (Gasto de inversión) que registró un decremento de 82.2% respecto al mismo periodo del año 2010.</a:t>
          </a:r>
        </a:p>
        <a:p>
          <a:pPr algn="just" rtl="0">
            <a:defRPr sz="1000"/>
          </a:pPr>
          <a:endParaRPr lang="es-ES" sz="1000" b="0" i="0" u="none" strike="noStrike" baseline="0">
            <a:solidFill>
              <a:srgbClr val="000000"/>
            </a:solidFill>
            <a:latin typeface="Arial" pitchFamily="34" charset="0"/>
            <a:cs typeface="Arial" pitchFamily="34" charset="0"/>
          </a:endParaRPr>
        </a:p>
        <a:p>
          <a:pPr algn="just" rtl="0">
            <a:defRPr sz="1000"/>
          </a:pPr>
          <a:r>
            <a:rPr lang="es-ES" sz="1000" b="0" i="0" u="none" strike="noStrike" baseline="0">
              <a:solidFill>
                <a:srgbClr val="000000"/>
              </a:solidFill>
              <a:latin typeface="Arial" pitchFamily="34" charset="0"/>
              <a:cs typeface="Arial" pitchFamily="34" charset="0"/>
            </a:rPr>
            <a:t>Estos resultados ubican al Índice de Evolución del Gasto de Inversión en 60.8%, la diferencia del 39.2%, obedece a lo siguiente:</a:t>
          </a:r>
        </a:p>
        <a:p>
          <a:pPr algn="just" rtl="0">
            <a:defRPr sz="1000"/>
          </a:pPr>
          <a:endParaRPr lang="es-ES" sz="1000" b="0" i="0" u="none" strike="noStrike" baseline="0">
            <a:solidFill>
              <a:srgbClr val="000000"/>
            </a:solidFill>
            <a:latin typeface="Arial" pitchFamily="34" charset="0"/>
            <a:cs typeface="Arial" pitchFamily="34" charset="0"/>
          </a:endParaRPr>
        </a:p>
        <a:p>
          <a:pPr algn="just" rtl="0">
            <a:defRPr sz="1000"/>
          </a:pPr>
          <a:r>
            <a:rPr lang="es-ES" sz="1000" b="0" i="0" u="none" strike="noStrike" baseline="0">
              <a:solidFill>
                <a:srgbClr val="000000"/>
              </a:solidFill>
              <a:latin typeface="Arial" pitchFamily="34" charset="0"/>
              <a:cs typeface="Arial" pitchFamily="34" charset="0"/>
            </a:rPr>
            <a:t>- Para el capítulo 5000 existe una variación por $2,000 miles de pesos, correspondientes a recursos propios. </a:t>
          </a:r>
        </a:p>
        <a:p>
          <a:pPr algn="just" rtl="0">
            <a:defRPr sz="1000"/>
          </a:pPr>
          <a:endParaRPr lang="es-ES" sz="1000" b="0" i="0" u="none" strike="noStrike" baseline="0">
            <a:solidFill>
              <a:srgbClr val="000000"/>
            </a:solidFill>
            <a:latin typeface="Arial" pitchFamily="34" charset="0"/>
            <a:cs typeface="Arial" pitchFamily="34" charset="0"/>
          </a:endParaRPr>
        </a:p>
        <a:p>
          <a:pPr algn="just" rtl="0">
            <a:defRPr sz="1000"/>
          </a:pPr>
          <a:r>
            <a:rPr lang="es-ES" sz="1000" b="0" i="0" u="none" strike="noStrike" baseline="0">
              <a:solidFill>
                <a:srgbClr val="000000"/>
              </a:solidFill>
              <a:latin typeface="Arial" pitchFamily="34" charset="0"/>
              <a:cs typeface="Arial" pitchFamily="34" charset="0"/>
            </a:rPr>
            <a:t>- Para el capítulo 6000 existe una variación por $102 miles de pesos,.</a:t>
          </a:r>
        </a:p>
        <a:p>
          <a:pPr algn="just" rtl="0">
            <a:defRPr sz="1000"/>
          </a:pPr>
          <a:endParaRPr lang="es-ES" sz="1000" b="0" i="0" u="none" strike="noStrike" baseline="0">
            <a:solidFill>
              <a:srgbClr val="000000"/>
            </a:solidFill>
            <a:latin typeface="Arial" pitchFamily="34" charset="0"/>
            <a:cs typeface="Arial" pitchFamily="34" charset="0"/>
          </a:endParaRPr>
        </a:p>
        <a:p>
          <a:pPr algn="just" rtl="0">
            <a:defRPr sz="1000"/>
          </a:pPr>
          <a:r>
            <a:rPr lang="es-ES" sz="1000" b="0" i="0" u="none" strike="noStrike" baseline="0">
              <a:solidFill>
                <a:srgbClr val="000000"/>
              </a:solidFill>
              <a:latin typeface="Arial" pitchFamily="34" charset="0"/>
              <a:cs typeface="Arial" pitchFamily="34" charset="0"/>
            </a:rPr>
            <a:t>El ejercicio presupuestal de ambos capítulos se llevará una vez que la Dirección de Planeación y Programación concluya la gestión d</a:t>
          </a:r>
          <a:r>
            <a:rPr lang="es-ES" sz="1000" b="0" i="0" baseline="0">
              <a:effectLst/>
              <a:latin typeface="Arial" pitchFamily="34" charset="0"/>
              <a:ea typeface="+mn-ea"/>
              <a:cs typeface="Arial" pitchFamily="34" charset="0"/>
            </a:rPr>
            <a:t>el registro de los programas y  proyectos en la cartera de inversión 2011 </a:t>
          </a:r>
          <a:r>
            <a:rPr lang="es-ES" sz="1000" b="0" i="0" u="none" strike="noStrike" baseline="0">
              <a:solidFill>
                <a:srgbClr val="000000"/>
              </a:solidFill>
              <a:latin typeface="Arial" pitchFamily="34" charset="0"/>
              <a:cs typeface="Arial" pitchFamily="34" charset="0"/>
            </a:rPr>
            <a:t>ante la Secretaría de Hacienda y Crédito Público (SHCP), y se autorice el oficio de liberación por parte de Dirección General.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8\INDICADORES\2007\4to%20trimestre\recibidos\INDICADORES\3er%20trimestre\definitivos\BajaCalifornia\Tec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UARIO\Configuraci&#243;n%20local\Archivos%20temporales%20de%20Internet\Content.Outlook\5O2MNBQ2\2008\INDICADORES\2007\4to%20trimestre\recibidos\INDICADORES\3er%20trimestre\definitivos\BajaCalifornia\Tec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la3" displayName="Tabla3" ref="A18:E50" totalsRowShown="0" headerRowDxfId="18" dataDxfId="17">
  <sortState ref="A19:E50">
    <sortCondition descending="1" ref="E19:E50"/>
  </sortState>
  <tableColumns count="5">
    <tableColumn id="1" name="Ranking" dataDxfId="16"/>
    <tableColumn id="2" name="Entidad Federativa" dataDxfId="15"/>
    <tableColumn id="8" name="Segundo semestre 2009" dataDxfId="14"/>
    <tableColumn id="3" name="Segundo semestre 2010" dataDxfId="13">
      <calculatedColumnFormula>Becas_conalep!D16</calculatedColumnFormula>
    </tableColumn>
    <tableColumn id="4" name="Variación 2009-2010" dataDxfId="12">
      <calculatedColumnFormula>Tabla3[[#This Row],[Segundo semestre 2010]]-Tabla3[[#This Row],[Segundo semestre 2009]]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Tabla4" displayName="Tabla4" ref="B11:C14" totalsRowShown="0" headerRowDxfId="11" headerRowBorderDxfId="10" tableBorderDxfId="9">
  <tableColumns count="2">
    <tableColumn id="1" name="Ciclo Escolar"/>
    <tableColumn id="2" name="Resultado Nacional (%)" dataDxfId="8">
      <calculatedColumnFormula>Becas_conalep!C11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zoomScaleNormal="100" zoomScaleSheetLayoutView="112" workbookViewId="0">
      <selection activeCell="L32" sqref="L32"/>
    </sheetView>
  </sheetViews>
  <sheetFormatPr baseColWidth="10" defaultRowHeight="15"/>
  <cols>
    <col min="1" max="1" width="5.42578125" customWidth="1"/>
    <col min="2" max="2" width="25.42578125" customWidth="1"/>
    <col min="3" max="3" width="10.28515625" customWidth="1"/>
    <col min="4" max="4" width="9.140625" customWidth="1"/>
    <col min="5" max="5" width="8.42578125" customWidth="1"/>
    <col min="6" max="6" width="33.5703125" customWidth="1"/>
    <col min="7" max="7" width="11.140625" customWidth="1"/>
  </cols>
  <sheetData>
    <row r="1" spans="1:7">
      <c r="A1" s="145"/>
      <c r="B1" s="145"/>
      <c r="C1" s="145"/>
      <c r="D1" s="145"/>
      <c r="E1" s="145"/>
      <c r="F1" s="145"/>
      <c r="G1" s="145"/>
    </row>
    <row r="2" spans="1:7">
      <c r="A2" s="145"/>
      <c r="B2" s="145"/>
      <c r="C2" s="145"/>
      <c r="D2" s="145"/>
      <c r="E2" s="145"/>
      <c r="F2" s="145"/>
      <c r="G2" s="145"/>
    </row>
    <row r="3" spans="1:7">
      <c r="A3" s="145"/>
      <c r="B3" s="145"/>
      <c r="C3" s="145"/>
      <c r="D3" s="145"/>
      <c r="E3" s="145"/>
      <c r="F3" s="145"/>
      <c r="G3" s="145"/>
    </row>
    <row r="4" spans="1:7">
      <c r="A4" s="145"/>
      <c r="B4" s="145"/>
      <c r="C4" s="145"/>
      <c r="D4" s="145"/>
      <c r="E4" s="145"/>
      <c r="F4" s="145"/>
      <c r="G4" s="145"/>
    </row>
    <row r="5" spans="1:7" ht="10.5" customHeight="1">
      <c r="A5" s="145"/>
      <c r="B5" s="145"/>
      <c r="C5" s="145"/>
      <c r="D5" s="145"/>
      <c r="E5" s="145"/>
      <c r="F5" s="145"/>
      <c r="G5" s="145"/>
    </row>
    <row r="6" spans="1:7">
      <c r="A6" s="146" t="s">
        <v>51</v>
      </c>
      <c r="B6" s="145"/>
      <c r="C6" s="145"/>
      <c r="D6" s="145"/>
      <c r="E6" s="145"/>
      <c r="F6" s="145"/>
      <c r="G6" s="145"/>
    </row>
    <row r="7" spans="1:7">
      <c r="A7" s="145"/>
      <c r="B7" s="145"/>
      <c r="C7" s="145"/>
      <c r="D7" s="145"/>
      <c r="E7" s="145"/>
      <c r="F7" s="145"/>
      <c r="G7" s="145"/>
    </row>
    <row r="8" spans="1:7" ht="32.25" customHeight="1">
      <c r="A8" s="179" t="s">
        <v>110</v>
      </c>
      <c r="B8" s="180"/>
      <c r="C8" s="180"/>
      <c r="D8" s="180"/>
      <c r="E8" s="180"/>
      <c r="F8" s="180"/>
      <c r="G8" s="180"/>
    </row>
    <row r="9" spans="1:7" ht="8.25" customHeight="1">
      <c r="A9" s="147"/>
      <c r="B9" s="147"/>
      <c r="C9" s="147"/>
      <c r="D9" s="147"/>
      <c r="E9" s="147"/>
      <c r="F9" s="147"/>
      <c r="G9" s="147"/>
    </row>
    <row r="10" spans="1:7" ht="22.5">
      <c r="A10" s="67" t="s">
        <v>43</v>
      </c>
      <c r="B10" s="67" t="s">
        <v>44</v>
      </c>
      <c r="C10" s="67">
        <v>2010</v>
      </c>
      <c r="D10" s="67">
        <v>2011</v>
      </c>
      <c r="E10" s="68" t="s">
        <v>45</v>
      </c>
      <c r="F10" s="181" t="s">
        <v>46</v>
      </c>
      <c r="G10" s="182"/>
    </row>
    <row r="11" spans="1:7" ht="3.75" customHeight="1">
      <c r="A11" s="147"/>
      <c r="B11" s="147"/>
      <c r="C11" s="147"/>
      <c r="D11" s="147"/>
      <c r="E11" s="147"/>
      <c r="F11" s="147"/>
      <c r="G11" s="147"/>
    </row>
    <row r="12" spans="1:7">
      <c r="A12" s="148" t="s">
        <v>47</v>
      </c>
      <c r="B12" s="147"/>
      <c r="C12" s="147"/>
      <c r="D12" s="147"/>
      <c r="E12" s="147"/>
      <c r="F12" s="147"/>
      <c r="G12" s="147"/>
    </row>
    <row r="13" spans="1:7" ht="4.5" customHeight="1">
      <c r="A13" s="147"/>
      <c r="B13" s="147"/>
      <c r="C13" s="147"/>
      <c r="D13" s="147"/>
      <c r="E13" s="147"/>
      <c r="F13" s="147"/>
      <c r="G13" s="147"/>
    </row>
    <row r="14" spans="1:7">
      <c r="A14" s="183">
        <v>1</v>
      </c>
      <c r="B14" s="185" t="s">
        <v>48</v>
      </c>
      <c r="C14" s="187">
        <f>'CAP-I'!E12</f>
        <v>74265</v>
      </c>
      <c r="D14" s="187">
        <f>'CAP-I'!F12</f>
        <v>68098</v>
      </c>
      <c r="E14" s="189" t="s">
        <v>49</v>
      </c>
      <c r="F14" s="69"/>
      <c r="G14" s="70"/>
    </row>
    <row r="15" spans="1:7">
      <c r="A15" s="184"/>
      <c r="B15" s="186"/>
      <c r="C15" s="188"/>
      <c r="D15" s="188"/>
      <c r="E15" s="190"/>
      <c r="F15" s="69"/>
      <c r="G15" s="70"/>
    </row>
    <row r="16" spans="1:7" ht="6" customHeight="1">
      <c r="A16" s="149"/>
      <c r="B16" s="153"/>
      <c r="C16" s="153"/>
      <c r="D16" s="150"/>
      <c r="E16" s="151"/>
      <c r="F16" s="152"/>
      <c r="G16" s="149"/>
    </row>
    <row r="17" spans="1:7">
      <c r="A17" s="191">
        <v>2</v>
      </c>
      <c r="B17" s="192" t="s">
        <v>57</v>
      </c>
      <c r="C17" s="197">
        <f>'Becas '!C12</f>
        <v>13.05</v>
      </c>
      <c r="D17" s="197">
        <f>'Becas '!C13</f>
        <v>16.650306321358954</v>
      </c>
      <c r="E17" s="194" t="s">
        <v>3</v>
      </c>
      <c r="F17" s="71" t="s">
        <v>119</v>
      </c>
      <c r="G17" s="72">
        <f>Becas_conalep!B48</f>
        <v>287280</v>
      </c>
    </row>
    <row r="18" spans="1:7">
      <c r="A18" s="191"/>
      <c r="B18" s="192"/>
      <c r="C18" s="197"/>
      <c r="D18" s="197"/>
      <c r="E18" s="194"/>
      <c r="F18" s="71" t="s">
        <v>108</v>
      </c>
      <c r="G18" s="72">
        <f>Becas_conalep!C48</f>
        <v>47833</v>
      </c>
    </row>
    <row r="19" spans="1:7" ht="6" customHeight="1">
      <c r="A19" s="149"/>
      <c r="B19" s="153"/>
      <c r="C19" s="153"/>
      <c r="D19" s="150"/>
      <c r="E19" s="151"/>
      <c r="F19" s="152"/>
      <c r="G19" s="149"/>
    </row>
    <row r="20" spans="1:7" ht="6" customHeight="1">
      <c r="A20" s="149"/>
      <c r="B20" s="154"/>
      <c r="C20" s="154"/>
      <c r="D20" s="155"/>
      <c r="E20" s="156"/>
      <c r="F20" s="152"/>
      <c r="G20" s="157"/>
    </row>
    <row r="21" spans="1:7">
      <c r="A21" s="148" t="s">
        <v>50</v>
      </c>
      <c r="B21" s="154"/>
      <c r="C21" s="154"/>
      <c r="D21" s="155"/>
      <c r="E21" s="156"/>
      <c r="F21" s="152"/>
      <c r="G21" s="157"/>
    </row>
    <row r="22" spans="1:7" ht="4.5" customHeight="1">
      <c r="A22" s="149"/>
      <c r="B22" s="154"/>
      <c r="C22" s="154"/>
      <c r="D22" s="155"/>
      <c r="E22" s="156"/>
      <c r="F22" s="152"/>
      <c r="G22" s="157"/>
    </row>
    <row r="23" spans="1:7" ht="15" customHeight="1">
      <c r="A23" s="191">
        <v>3</v>
      </c>
      <c r="B23" s="192" t="s">
        <v>111</v>
      </c>
      <c r="C23" s="193">
        <f>'C-PSA'!E15</f>
        <v>17.464075594173366</v>
      </c>
      <c r="D23" s="193">
        <f>'C-PSA'!F15</f>
        <v>17.625418358695168</v>
      </c>
      <c r="E23" s="194" t="s">
        <v>3</v>
      </c>
      <c r="F23" s="71" t="s">
        <v>4</v>
      </c>
      <c r="G23" s="72">
        <f>'C-PSA'!F13</f>
        <v>98742</v>
      </c>
    </row>
    <row r="24" spans="1:7">
      <c r="A24" s="191"/>
      <c r="B24" s="192"/>
      <c r="C24" s="193"/>
      <c r="D24" s="193"/>
      <c r="E24" s="194"/>
      <c r="F24" s="71" t="s">
        <v>5</v>
      </c>
      <c r="G24" s="72">
        <f>'C-PSA'!F14</f>
        <v>560225</v>
      </c>
    </row>
    <row r="25" spans="1:7" ht="7.5" customHeight="1">
      <c r="A25" s="149"/>
      <c r="B25" s="154"/>
      <c r="C25" s="154"/>
      <c r="D25" s="158"/>
      <c r="E25" s="156"/>
      <c r="F25" s="152"/>
      <c r="G25" s="157"/>
    </row>
    <row r="26" spans="1:7" ht="15" customHeight="1">
      <c r="A26" s="183">
        <v>4</v>
      </c>
      <c r="B26" s="185" t="s">
        <v>112</v>
      </c>
      <c r="C26" s="195">
        <f>EPRT!E16</f>
        <v>86.384442029323722</v>
      </c>
      <c r="D26" s="195">
        <f>EPRT!$F$16</f>
        <v>91.145218994193456</v>
      </c>
      <c r="E26" s="189" t="s">
        <v>3</v>
      </c>
      <c r="F26" s="69" t="s">
        <v>13</v>
      </c>
      <c r="G26" s="70">
        <f>EPRT!$F$14</f>
        <v>560225</v>
      </c>
    </row>
    <row r="27" spans="1:7">
      <c r="A27" s="184"/>
      <c r="B27" s="186"/>
      <c r="C27" s="196"/>
      <c r="D27" s="196"/>
      <c r="E27" s="190"/>
      <c r="F27" s="69" t="s">
        <v>14</v>
      </c>
      <c r="G27" s="70">
        <f>EPRT!$F$15</f>
        <v>614651</v>
      </c>
    </row>
    <row r="28" spans="1:7" ht="7.5" customHeight="1">
      <c r="A28" s="149"/>
      <c r="B28" s="154"/>
      <c r="C28" s="154"/>
      <c r="D28" s="158"/>
      <c r="E28" s="156"/>
      <c r="F28" s="152"/>
      <c r="G28" s="157"/>
    </row>
    <row r="29" spans="1:7" ht="15" customHeight="1">
      <c r="A29" s="191">
        <v>5</v>
      </c>
      <c r="B29" s="192" t="s">
        <v>113</v>
      </c>
      <c r="C29" s="193">
        <f>EPR!E14</f>
        <v>90.511056520465431</v>
      </c>
      <c r="D29" s="193">
        <f>EPR!$F$14</f>
        <v>95.519588088803715</v>
      </c>
      <c r="E29" s="194" t="s">
        <v>3</v>
      </c>
      <c r="F29" s="71" t="s">
        <v>17</v>
      </c>
      <c r="G29" s="72">
        <f>EPR!$F$12</f>
        <v>522410</v>
      </c>
    </row>
    <row r="30" spans="1:7">
      <c r="A30" s="191"/>
      <c r="B30" s="192"/>
      <c r="C30" s="193"/>
      <c r="D30" s="193"/>
      <c r="E30" s="194"/>
      <c r="F30" s="71" t="s">
        <v>18</v>
      </c>
      <c r="G30" s="72">
        <f>EPR!$F$13</f>
        <v>546914</v>
      </c>
    </row>
    <row r="31" spans="1:7" ht="7.5" customHeight="1">
      <c r="A31" s="149"/>
      <c r="B31" s="154"/>
      <c r="C31" s="154"/>
      <c r="D31" s="158"/>
      <c r="E31" s="156"/>
      <c r="F31" s="152"/>
      <c r="G31" s="157"/>
    </row>
    <row r="32" spans="1:7">
      <c r="A32" s="183">
        <v>6</v>
      </c>
      <c r="B32" s="185" t="s">
        <v>114</v>
      </c>
      <c r="C32" s="195">
        <f>EGC!E15</f>
        <v>90.91894570026038</v>
      </c>
      <c r="D32" s="195">
        <f>EGC!$F$15</f>
        <v>91.412243183004378</v>
      </c>
      <c r="E32" s="189" t="s">
        <v>3</v>
      </c>
      <c r="F32" s="69" t="s">
        <v>21</v>
      </c>
      <c r="G32" s="70">
        <f>EGC!$F$13</f>
        <v>556962</v>
      </c>
    </row>
    <row r="33" spans="1:7">
      <c r="A33" s="184"/>
      <c r="B33" s="186"/>
      <c r="C33" s="196"/>
      <c r="D33" s="196"/>
      <c r="E33" s="190"/>
      <c r="F33" s="69" t="s">
        <v>22</v>
      </c>
      <c r="G33" s="70">
        <f>EGC!$F$14</f>
        <v>609286</v>
      </c>
    </row>
    <row r="34" spans="1:7" ht="7.5" customHeight="1">
      <c r="A34" s="159"/>
      <c r="B34" s="154"/>
      <c r="C34" s="154"/>
      <c r="D34" s="158"/>
      <c r="E34" s="156"/>
      <c r="F34" s="152"/>
      <c r="G34" s="157"/>
    </row>
    <row r="35" spans="1:7">
      <c r="A35" s="191">
        <v>7</v>
      </c>
      <c r="B35" s="192" t="s">
        <v>115</v>
      </c>
      <c r="C35" s="193">
        <f>EGI!E15</f>
        <v>2.4843070178351989</v>
      </c>
      <c r="D35" s="193">
        <f>EGI!F15</f>
        <v>60.820130475302889</v>
      </c>
      <c r="E35" s="194" t="s">
        <v>3</v>
      </c>
      <c r="F35" s="71" t="s">
        <v>25</v>
      </c>
      <c r="G35" s="72">
        <f>EGI!F13</f>
        <v>3263</v>
      </c>
    </row>
    <row r="36" spans="1:7" ht="13.5" customHeight="1">
      <c r="A36" s="191"/>
      <c r="B36" s="192"/>
      <c r="C36" s="193"/>
      <c r="D36" s="193"/>
      <c r="E36" s="194"/>
      <c r="F36" s="71" t="s">
        <v>26</v>
      </c>
      <c r="G36" s="72">
        <f>EGI!F14</f>
        <v>5365</v>
      </c>
    </row>
    <row r="37" spans="1:7" ht="7.5" customHeight="1">
      <c r="A37" s="159"/>
      <c r="B37" s="154"/>
      <c r="C37" s="154"/>
      <c r="D37" s="158"/>
      <c r="E37" s="156"/>
      <c r="F37" s="152"/>
      <c r="G37" s="157"/>
    </row>
    <row r="38" spans="1:7">
      <c r="A38" s="183">
        <v>8</v>
      </c>
      <c r="B38" s="185" t="s">
        <v>116</v>
      </c>
      <c r="C38" s="195">
        <f>AUTOF!E15</f>
        <v>8.785101912044782</v>
      </c>
      <c r="D38" s="195">
        <f>AUTOF!F15</f>
        <v>6.7499665313043868</v>
      </c>
      <c r="E38" s="189" t="s">
        <v>3</v>
      </c>
      <c r="F38" s="69" t="s">
        <v>29</v>
      </c>
      <c r="G38" s="70">
        <f>AUTOF!F13</f>
        <v>37815</v>
      </c>
    </row>
    <row r="39" spans="1:7">
      <c r="A39" s="184"/>
      <c r="B39" s="186"/>
      <c r="C39" s="196"/>
      <c r="D39" s="196"/>
      <c r="E39" s="190"/>
      <c r="F39" s="69" t="s">
        <v>30</v>
      </c>
      <c r="G39" s="70">
        <f>AUTOF!F14</f>
        <v>560225</v>
      </c>
    </row>
    <row r="40" spans="1:7" ht="7.5" customHeight="1">
      <c r="A40" s="159"/>
      <c r="B40" s="154"/>
      <c r="C40" s="154"/>
      <c r="D40" s="158"/>
      <c r="E40" s="156"/>
      <c r="F40" s="152"/>
      <c r="G40" s="157"/>
    </row>
    <row r="41" spans="1:7">
      <c r="A41" s="191">
        <v>9</v>
      </c>
      <c r="B41" s="192" t="s">
        <v>117</v>
      </c>
      <c r="C41" s="193">
        <f>CAIP!E15</f>
        <v>103.45744680851064</v>
      </c>
      <c r="D41" s="193">
        <f>CAIP!F15</f>
        <v>64.000472415371206</v>
      </c>
      <c r="E41" s="194" t="s">
        <v>3</v>
      </c>
      <c r="F41" s="71" t="s">
        <v>33</v>
      </c>
      <c r="G41" s="72">
        <f>CAIP!F13</f>
        <v>43352</v>
      </c>
    </row>
    <row r="42" spans="1:7">
      <c r="A42" s="191"/>
      <c r="B42" s="192"/>
      <c r="C42" s="193"/>
      <c r="D42" s="193"/>
      <c r="E42" s="194"/>
      <c r="F42" s="71" t="s">
        <v>34</v>
      </c>
      <c r="G42" s="72">
        <f>CAIP!F14</f>
        <v>67737</v>
      </c>
    </row>
    <row r="43" spans="1:7" ht="7.5" customHeight="1">
      <c r="A43" s="149"/>
      <c r="B43" s="154"/>
      <c r="C43" s="154"/>
      <c r="D43" s="158"/>
      <c r="E43" s="156"/>
      <c r="F43" s="152"/>
      <c r="G43" s="157"/>
    </row>
    <row r="44" spans="1:7" ht="23.25">
      <c r="A44" s="183">
        <v>10</v>
      </c>
      <c r="B44" s="185" t="s">
        <v>118</v>
      </c>
      <c r="C44" s="195">
        <f>CNPR!E15</f>
        <v>86.384442029323722</v>
      </c>
      <c r="D44" s="195">
        <f>CNPR!F15</f>
        <v>91.145218994193456</v>
      </c>
      <c r="E44" s="189" t="s">
        <v>3</v>
      </c>
      <c r="F44" s="69" t="s">
        <v>38</v>
      </c>
      <c r="G44" s="70">
        <f>CNPR!F13</f>
        <v>560225</v>
      </c>
    </row>
    <row r="45" spans="1:7" ht="23.25">
      <c r="A45" s="184"/>
      <c r="B45" s="186"/>
      <c r="C45" s="196"/>
      <c r="D45" s="196"/>
      <c r="E45" s="190"/>
      <c r="F45" s="69" t="s">
        <v>39</v>
      </c>
      <c r="G45" s="70">
        <f>CNPR!F14</f>
        <v>614651</v>
      </c>
    </row>
    <row r="46" spans="1:7">
      <c r="A46" s="167" t="s">
        <v>125</v>
      </c>
    </row>
  </sheetData>
  <mergeCells count="52">
    <mergeCell ref="C17:C18"/>
    <mergeCell ref="C23:C24"/>
    <mergeCell ref="C26:C27"/>
    <mergeCell ref="C29:C30"/>
    <mergeCell ref="C32:C33"/>
    <mergeCell ref="A17:A18"/>
    <mergeCell ref="B17:B18"/>
    <mergeCell ref="D17:D18"/>
    <mergeCell ref="E17:E18"/>
    <mergeCell ref="A41:A42"/>
    <mergeCell ref="B41:B42"/>
    <mergeCell ref="D41:D42"/>
    <mergeCell ref="E41:E42"/>
    <mergeCell ref="A29:A30"/>
    <mergeCell ref="B29:B30"/>
    <mergeCell ref="D29:D30"/>
    <mergeCell ref="E29:E30"/>
    <mergeCell ref="A32:A33"/>
    <mergeCell ref="B32:B33"/>
    <mergeCell ref="D32:D33"/>
    <mergeCell ref="E32:E33"/>
    <mergeCell ref="A44:A45"/>
    <mergeCell ref="B44:B45"/>
    <mergeCell ref="D44:D45"/>
    <mergeCell ref="E44:E45"/>
    <mergeCell ref="A35:A36"/>
    <mergeCell ref="B35:B36"/>
    <mergeCell ref="D35:D36"/>
    <mergeCell ref="E35:E36"/>
    <mergeCell ref="A38:A39"/>
    <mergeCell ref="B38:B39"/>
    <mergeCell ref="D38:D39"/>
    <mergeCell ref="E38:E39"/>
    <mergeCell ref="C35:C36"/>
    <mergeCell ref="C38:C39"/>
    <mergeCell ref="C41:C42"/>
    <mergeCell ref="C44:C45"/>
    <mergeCell ref="A23:A24"/>
    <mergeCell ref="B23:B24"/>
    <mergeCell ref="D23:D24"/>
    <mergeCell ref="E23:E24"/>
    <mergeCell ref="A26:A27"/>
    <mergeCell ref="B26:B27"/>
    <mergeCell ref="D26:D27"/>
    <mergeCell ref="E26:E27"/>
    <mergeCell ref="A8:G8"/>
    <mergeCell ref="F10:G10"/>
    <mergeCell ref="A14:A15"/>
    <mergeCell ref="B14:B15"/>
    <mergeCell ref="D14:D15"/>
    <mergeCell ref="E14:E15"/>
    <mergeCell ref="C14:C15"/>
  </mergeCells>
  <conditionalFormatting sqref="C14:D15">
    <cfRule type="iconSet" priority="10">
      <iconSet iconSet="3Arrows">
        <cfvo type="percent" val="0"/>
        <cfvo type="percent" val="33"/>
        <cfvo type="percent" val="67"/>
      </iconSet>
    </cfRule>
  </conditionalFormatting>
  <conditionalFormatting sqref="C17:D18">
    <cfRule type="iconSet" priority="9">
      <iconSet iconSet="3Arrows">
        <cfvo type="percent" val="0"/>
        <cfvo type="percent" val="33"/>
        <cfvo type="percent" val="67"/>
      </iconSet>
    </cfRule>
  </conditionalFormatting>
  <conditionalFormatting sqref="C23:D24">
    <cfRule type="iconSet" priority="8">
      <iconSet iconSet="3Arrows">
        <cfvo type="percent" val="0"/>
        <cfvo type="percent" val="33"/>
        <cfvo type="percent" val="67"/>
      </iconSet>
    </cfRule>
  </conditionalFormatting>
  <conditionalFormatting sqref="C26:D27">
    <cfRule type="iconSet" priority="7">
      <iconSet iconSet="3Arrows">
        <cfvo type="percent" val="0"/>
        <cfvo type="percent" val="33"/>
        <cfvo type="percent" val="67"/>
      </iconSet>
    </cfRule>
  </conditionalFormatting>
  <conditionalFormatting sqref="C29:D30">
    <cfRule type="iconSet" priority="6">
      <iconSet iconSet="3Arrows">
        <cfvo type="percent" val="0"/>
        <cfvo type="percent" val="33"/>
        <cfvo type="percent" val="67"/>
      </iconSet>
    </cfRule>
  </conditionalFormatting>
  <conditionalFormatting sqref="C32:D33">
    <cfRule type="iconSet" priority="5">
      <iconSet iconSet="3Arrows">
        <cfvo type="percent" val="0"/>
        <cfvo type="percent" val="33"/>
        <cfvo type="percent" val="67"/>
      </iconSet>
    </cfRule>
  </conditionalFormatting>
  <conditionalFormatting sqref="C35:D36">
    <cfRule type="iconSet" priority="4">
      <iconSet iconSet="3Arrows">
        <cfvo type="percent" val="0"/>
        <cfvo type="percent" val="33"/>
        <cfvo type="percent" val="67"/>
      </iconSet>
    </cfRule>
  </conditionalFormatting>
  <conditionalFormatting sqref="C38:D39">
    <cfRule type="iconSet" priority="3">
      <iconSet iconSet="3Arrows">
        <cfvo type="percent" val="0"/>
        <cfvo type="percent" val="33"/>
        <cfvo type="percent" val="67"/>
      </iconSet>
    </cfRule>
  </conditionalFormatting>
  <conditionalFormatting sqref="C41:D42">
    <cfRule type="iconSet" priority="2">
      <iconSet iconSet="3Arrows">
        <cfvo type="percent" val="0"/>
        <cfvo type="percent" val="33"/>
        <cfvo type="percent" val="67"/>
      </iconSet>
    </cfRule>
  </conditionalFormatting>
  <conditionalFormatting sqref="C44:D45">
    <cfRule type="iconSet" priority="1">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view="pageBreakPreview" topLeftCell="A10" zoomScale="87" zoomScaleNormal="100" zoomScaleSheetLayoutView="87" workbookViewId="0">
      <selection activeCell="J20" sqref="J20"/>
    </sheetView>
  </sheetViews>
  <sheetFormatPr baseColWidth="10" defaultRowHeight="12.75"/>
  <cols>
    <col min="1" max="1" width="25.85546875" style="36" customWidth="1"/>
    <col min="2" max="6" width="10.140625" style="36" customWidth="1"/>
    <col min="7" max="7" width="1.5703125" style="36" customWidth="1"/>
    <col min="8" max="9" width="9.140625" style="36" customWidth="1"/>
    <col min="10"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14"/>
      <c r="F4" s="214"/>
      <c r="G4" s="214"/>
      <c r="H4" s="214"/>
      <c r="I4" s="214"/>
      <c r="J4" s="3"/>
      <c r="K4" s="3"/>
    </row>
    <row r="5" spans="1:16" s="1" customFormat="1" ht="15.75" customHeight="1">
      <c r="C5" s="2"/>
      <c r="D5" s="2"/>
      <c r="E5" s="2"/>
      <c r="F5" s="2"/>
      <c r="G5" s="2"/>
      <c r="H5" s="2"/>
      <c r="I5" s="2"/>
      <c r="J5" s="3"/>
      <c r="K5" s="3"/>
    </row>
    <row r="6" spans="1:16" s="1" customFormat="1" ht="15.75" customHeight="1">
      <c r="A6" s="6" t="s">
        <v>51</v>
      </c>
      <c r="C6" s="2"/>
      <c r="D6" s="2"/>
      <c r="E6" s="2"/>
      <c r="F6" s="2"/>
      <c r="G6" s="2"/>
      <c r="H6" s="2"/>
      <c r="I6" s="2"/>
      <c r="J6" s="3"/>
      <c r="K6" s="3"/>
    </row>
    <row r="7" spans="1:16" s="1" customFormat="1" ht="21.95" customHeight="1">
      <c r="A7" s="215" t="s">
        <v>28</v>
      </c>
      <c r="B7" s="215"/>
      <c r="C7" s="215"/>
      <c r="D7" s="215"/>
      <c r="E7" s="215"/>
      <c r="F7" s="215"/>
      <c r="G7" s="215"/>
      <c r="H7" s="215"/>
      <c r="I7" s="215"/>
      <c r="J7" s="7"/>
      <c r="K7" s="7"/>
      <c r="L7" s="8"/>
      <c r="M7" s="8"/>
      <c r="N7" s="8"/>
      <c r="O7" s="8"/>
      <c r="P7" s="8"/>
    </row>
    <row r="8" spans="1:16" s="1" customFormat="1" ht="21.75" customHeight="1">
      <c r="A8" s="216" t="s">
        <v>1</v>
      </c>
      <c r="B8" s="216"/>
      <c r="C8" s="216"/>
      <c r="D8" s="216"/>
      <c r="E8" s="216"/>
      <c r="F8" s="216"/>
      <c r="G8" s="216"/>
      <c r="H8" s="216"/>
      <c r="I8" s="216"/>
      <c r="J8" s="7"/>
      <c r="K8" s="7"/>
      <c r="L8" s="8"/>
      <c r="M8" s="8"/>
      <c r="N8" s="8"/>
      <c r="O8" s="8"/>
      <c r="P8" s="8"/>
    </row>
    <row r="9" spans="1:16" s="1" customFormat="1" ht="15.75" customHeight="1">
      <c r="K9" s="3"/>
      <c r="O9" s="9"/>
      <c r="P9" s="9"/>
    </row>
    <row r="10" spans="1:16" s="13" customFormat="1" ht="15" customHeight="1">
      <c r="A10" s="10"/>
      <c r="B10" s="217" t="s">
        <v>42</v>
      </c>
      <c r="C10" s="218"/>
      <c r="D10" s="218"/>
      <c r="E10" s="218"/>
      <c r="F10" s="218"/>
      <c r="G10" s="11"/>
      <c r="H10" s="12"/>
      <c r="I10" s="12"/>
      <c r="K10" s="14"/>
      <c r="N10" s="9"/>
      <c r="O10" s="9"/>
      <c r="P10" s="9"/>
    </row>
    <row r="11" spans="1:16" s="13" customFormat="1" ht="15" customHeight="1">
      <c r="A11" s="10"/>
      <c r="B11" s="229">
        <v>2007</v>
      </c>
      <c r="C11" s="229">
        <v>2008</v>
      </c>
      <c r="D11" s="229">
        <v>2009</v>
      </c>
      <c r="E11" s="229">
        <v>2010</v>
      </c>
      <c r="F11" s="229">
        <v>2011</v>
      </c>
      <c r="G11" s="15"/>
      <c r="H11" s="219" t="s">
        <v>109</v>
      </c>
      <c r="I11" s="220"/>
      <c r="K11" s="14"/>
      <c r="N11" s="9"/>
      <c r="O11" s="9"/>
      <c r="P11" s="9"/>
    </row>
    <row r="12" spans="1:16" s="16" customFormat="1" ht="11.25" customHeight="1">
      <c r="A12" s="13"/>
      <c r="B12" s="230"/>
      <c r="C12" s="230"/>
      <c r="D12" s="230"/>
      <c r="E12" s="230"/>
      <c r="F12" s="230"/>
      <c r="G12" s="15"/>
      <c r="H12" s="17" t="s">
        <v>2</v>
      </c>
      <c r="I12" s="18" t="s">
        <v>3</v>
      </c>
      <c r="N12" s="224"/>
      <c r="O12" s="224"/>
      <c r="P12" s="224"/>
    </row>
    <row r="13" spans="1:16" s="16" customFormat="1" ht="18.75" customHeight="1">
      <c r="A13" s="19" t="s">
        <v>29</v>
      </c>
      <c r="B13" s="20">
        <v>36729</v>
      </c>
      <c r="C13" s="20">
        <v>46755</v>
      </c>
      <c r="D13" s="20">
        <v>69071</v>
      </c>
      <c r="E13" s="20">
        <v>45528</v>
      </c>
      <c r="F13" s="20">
        <v>37815</v>
      </c>
      <c r="G13" s="21"/>
      <c r="H13" s="22">
        <f>F13-E13</f>
        <v>-7713</v>
      </c>
      <c r="I13" s="23">
        <f>F13/E13-1</f>
        <v>-0.16941222983658411</v>
      </c>
      <c r="K13" s="61"/>
      <c r="L13" s="62"/>
      <c r="N13" s="224"/>
      <c r="O13" s="224"/>
      <c r="P13" s="224"/>
    </row>
    <row r="14" spans="1:16" s="16" customFormat="1" ht="18.75" customHeight="1">
      <c r="A14" s="19" t="s">
        <v>30</v>
      </c>
      <c r="B14" s="20">
        <v>460217</v>
      </c>
      <c r="C14" s="20">
        <v>490288</v>
      </c>
      <c r="D14" s="20">
        <v>531486</v>
      </c>
      <c r="E14" s="20">
        <v>518241</v>
      </c>
      <c r="F14" s="20">
        <v>560225</v>
      </c>
      <c r="G14" s="21"/>
      <c r="H14" s="22">
        <f>F14-E14</f>
        <v>41984</v>
      </c>
      <c r="I14" s="23">
        <f>F14/E14-1</f>
        <v>8.1012501905484147E-2</v>
      </c>
      <c r="J14" s="25"/>
      <c r="K14" s="60"/>
      <c r="N14" s="224"/>
      <c r="O14" s="224"/>
      <c r="P14" s="224"/>
    </row>
    <row r="15" spans="1:16" s="16" customFormat="1" ht="30.75" customHeight="1">
      <c r="A15" s="26" t="s">
        <v>31</v>
      </c>
      <c r="B15" s="27">
        <f>(B13/B14)*100</f>
        <v>7.9808003615685648</v>
      </c>
      <c r="C15" s="27">
        <f>(C13/C14)*100</f>
        <v>9.5362317658192737</v>
      </c>
      <c r="D15" s="27">
        <f>(D13/D14)*100</f>
        <v>12.995826795061394</v>
      </c>
      <c r="E15" s="28">
        <f>IF(E14=0,0,(E13/E14)*100)</f>
        <v>8.785101912044782</v>
      </c>
      <c r="F15" s="28">
        <f>IF(F14=0,0,(F13/F14)*100)</f>
        <v>6.7499665313043868</v>
      </c>
      <c r="G15" s="29"/>
      <c r="H15" s="225">
        <f>F15-E15</f>
        <v>-2.0351353807403951</v>
      </c>
      <c r="I15" s="226"/>
      <c r="J15" s="30"/>
      <c r="K15" s="30"/>
      <c r="L15" s="30"/>
      <c r="N15" s="224"/>
      <c r="O15" s="224"/>
      <c r="P15" s="224"/>
    </row>
    <row r="16" spans="1:16" ht="36" customHeight="1">
      <c r="A16" s="55"/>
      <c r="B16" s="227"/>
      <c r="C16" s="227"/>
      <c r="D16" s="227"/>
      <c r="E16" s="227"/>
      <c r="F16" s="32"/>
      <c r="G16" s="32"/>
      <c r="H16" s="33"/>
      <c r="I16" s="33"/>
      <c r="J16" s="34"/>
      <c r="N16" s="224"/>
      <c r="O16" s="224"/>
      <c r="P16" s="224"/>
    </row>
    <row r="17" spans="1:35" ht="18" customHeight="1">
      <c r="A17" s="37"/>
      <c r="B17" s="38"/>
      <c r="C17" s="38"/>
      <c r="D17" s="38"/>
      <c r="E17" s="38"/>
      <c r="F17" s="38"/>
      <c r="G17" s="38"/>
      <c r="H17" s="33"/>
      <c r="I17" s="33"/>
      <c r="J17" s="39"/>
      <c r="N17" s="224"/>
      <c r="O17" s="224"/>
      <c r="P17" s="224"/>
    </row>
    <row r="18" spans="1:35" ht="18" customHeight="1">
      <c r="A18" s="40"/>
      <c r="B18" s="41"/>
      <c r="C18" s="42"/>
      <c r="D18" s="42"/>
      <c r="E18" s="41"/>
      <c r="F18" s="41"/>
      <c r="G18" s="41"/>
      <c r="H18" s="43"/>
      <c r="I18" s="43"/>
      <c r="N18" s="224"/>
      <c r="O18" s="224"/>
      <c r="P18" s="224"/>
    </row>
    <row r="19" spans="1:35" ht="18" customHeight="1"/>
    <row r="20" spans="1:35" ht="18" customHeight="1">
      <c r="N20" s="224"/>
      <c r="O20" s="224"/>
      <c r="P20" s="224"/>
    </row>
    <row r="21" spans="1:35" ht="18" customHeight="1">
      <c r="N21" s="224"/>
      <c r="O21" s="224"/>
      <c r="P21" s="224"/>
    </row>
    <row r="22" spans="1:35" ht="18" customHeight="1">
      <c r="E22" s="44"/>
      <c r="F22" s="44"/>
      <c r="G22" s="44"/>
      <c r="H22" s="44"/>
      <c r="I22" s="44"/>
      <c r="J22" s="44"/>
      <c r="K22" s="44"/>
      <c r="L22" s="44"/>
      <c r="M22" s="44"/>
      <c r="N22" s="224"/>
      <c r="O22" s="224"/>
      <c r="P22" s="224"/>
      <c r="AF22" s="228" t="s">
        <v>7</v>
      </c>
      <c r="AG22" s="221">
        <v>2000</v>
      </c>
      <c r="AH22" s="45" t="s">
        <v>8</v>
      </c>
      <c r="AI22" s="47">
        <v>10.4</v>
      </c>
    </row>
    <row r="23" spans="1:35" ht="18" customHeight="1">
      <c r="E23" s="44"/>
      <c r="F23" s="44"/>
      <c r="G23" s="44"/>
      <c r="H23" s="44"/>
      <c r="I23" s="44"/>
      <c r="J23" s="44"/>
      <c r="K23" s="44"/>
      <c r="L23" s="44"/>
      <c r="M23" s="44"/>
      <c r="N23" s="224"/>
      <c r="O23" s="224"/>
      <c r="P23" s="224"/>
      <c r="Q23" s="44"/>
      <c r="AF23" s="228"/>
      <c r="AG23" s="222"/>
      <c r="AH23" s="45" t="s">
        <v>9</v>
      </c>
      <c r="AI23" s="47">
        <v>9.8000000000000007</v>
      </c>
    </row>
    <row r="24" spans="1:35" ht="18" customHeight="1">
      <c r="E24" s="44"/>
      <c r="F24" s="44"/>
      <c r="G24" s="44"/>
      <c r="H24" s="44"/>
      <c r="I24" s="44"/>
      <c r="J24" s="44"/>
      <c r="K24" s="44"/>
      <c r="L24" s="44"/>
      <c r="M24" s="44"/>
      <c r="N24" s="224"/>
      <c r="O24" s="224"/>
      <c r="P24" s="224"/>
      <c r="Q24" s="44"/>
      <c r="AF24" s="228"/>
      <c r="AG24" s="222"/>
      <c r="AH24" s="45" t="s">
        <v>10</v>
      </c>
      <c r="AI24" s="47">
        <v>8.6999999999999993</v>
      </c>
    </row>
    <row r="25" spans="1:35" ht="18" customHeight="1">
      <c r="E25" s="44"/>
      <c r="F25" s="44"/>
      <c r="G25" s="44"/>
      <c r="H25" s="44"/>
      <c r="I25" s="44"/>
      <c r="J25" s="44"/>
      <c r="K25" s="44"/>
      <c r="L25" s="44"/>
      <c r="M25" s="44"/>
      <c r="N25" s="44"/>
      <c r="O25" s="44"/>
      <c r="P25" s="44"/>
      <c r="Q25" s="44"/>
      <c r="AF25" s="228"/>
      <c r="AG25" s="223"/>
      <c r="AH25" s="45" t="s">
        <v>11</v>
      </c>
      <c r="AI25" s="50">
        <v>9.15</v>
      </c>
    </row>
    <row r="26" spans="1:35" ht="18" customHeight="1">
      <c r="E26" s="44"/>
      <c r="F26" s="44"/>
      <c r="G26" s="44"/>
      <c r="H26" s="44"/>
      <c r="I26" s="44"/>
      <c r="J26" s="44"/>
      <c r="K26" s="44"/>
      <c r="L26" s="44"/>
      <c r="M26" s="44"/>
      <c r="N26" s="44"/>
      <c r="O26" s="44"/>
      <c r="P26" s="44"/>
      <c r="Q26" s="44"/>
      <c r="AF26" s="228"/>
      <c r="AG26" s="221">
        <v>2001</v>
      </c>
      <c r="AH26" s="45" t="s">
        <v>8</v>
      </c>
      <c r="AI26" s="47">
        <v>10.4</v>
      </c>
    </row>
    <row r="27" spans="1:35" ht="18" customHeight="1">
      <c r="N27" s="44"/>
      <c r="O27" s="44"/>
      <c r="P27" s="44"/>
      <c r="Q27" s="44"/>
      <c r="AF27" s="228"/>
      <c r="AG27" s="222"/>
      <c r="AH27" s="45" t="s">
        <v>9</v>
      </c>
      <c r="AI27" s="50">
        <v>10</v>
      </c>
    </row>
    <row r="28" spans="1:35" ht="18" customHeight="1">
      <c r="N28" s="44"/>
      <c r="O28" s="44"/>
      <c r="P28" s="44"/>
      <c r="Q28" s="44"/>
      <c r="AF28" s="228"/>
      <c r="AG28" s="222"/>
      <c r="AH28" s="45" t="s">
        <v>10</v>
      </c>
      <c r="AI28" s="47">
        <v>10.7</v>
      </c>
    </row>
    <row r="29" spans="1:35" ht="18" customHeight="1">
      <c r="AF29" s="228"/>
      <c r="AG29" s="223"/>
      <c r="AH29" s="45" t="s">
        <v>11</v>
      </c>
      <c r="AI29" s="47">
        <v>9.3000000000000007</v>
      </c>
    </row>
    <row r="30" spans="1:35" ht="33" customHeight="1">
      <c r="AF30" s="228"/>
      <c r="AG30" s="46">
        <v>2002</v>
      </c>
      <c r="AH30" s="45" t="s">
        <v>8</v>
      </c>
      <c r="AI30" s="47">
        <v>10.199999999999999</v>
      </c>
    </row>
    <row r="31" spans="1:35" ht="33" customHeight="1">
      <c r="AF31" s="228"/>
      <c r="AG31" s="49"/>
      <c r="AH31" s="45" t="s">
        <v>11</v>
      </c>
      <c r="AI31" s="47">
        <v>13.5</v>
      </c>
    </row>
    <row r="32" spans="1:35" ht="38.25" customHeight="1"/>
    <row r="33" spans="2:2" ht="38.25" customHeight="1"/>
    <row r="34" spans="2:2" ht="38.25" customHeight="1">
      <c r="B34" s="51"/>
    </row>
    <row r="35" spans="2:2" ht="48.75"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mergeCells count="18">
    <mergeCell ref="AG22:AG25"/>
    <mergeCell ref="AG26:AG29"/>
    <mergeCell ref="N12:P15"/>
    <mergeCell ref="H15:I15"/>
    <mergeCell ref="B16:E16"/>
    <mergeCell ref="N16:P18"/>
    <mergeCell ref="N20:P24"/>
    <mergeCell ref="AF22:AF31"/>
    <mergeCell ref="E4:I4"/>
    <mergeCell ref="A7:I7"/>
    <mergeCell ref="A8:I8"/>
    <mergeCell ref="B10:F10"/>
    <mergeCell ref="B11:B12"/>
    <mergeCell ref="C11:C12"/>
    <mergeCell ref="D11:D12"/>
    <mergeCell ref="E11:E12"/>
    <mergeCell ref="F11:F12"/>
    <mergeCell ref="H11:I11"/>
  </mergeCells>
  <conditionalFormatting sqref="I13:I14 H13:H15">
    <cfRule type="cellIs" dxfId="2" priority="3" stopIfTrue="1" operator="lessThan">
      <formula>0</formula>
    </cfRule>
  </conditionalFormatting>
  <conditionalFormatting sqref="B13:F13">
    <cfRule type="iconSet" priority="2">
      <iconSet>
        <cfvo type="percent" val="0"/>
        <cfvo type="percent" val="33"/>
        <cfvo type="percent" val="67"/>
      </iconSet>
    </cfRule>
  </conditionalFormatting>
  <conditionalFormatting sqref="B14:F14">
    <cfRule type="iconSet" priority="1">
      <iconSet>
        <cfvo type="percent" val="0"/>
        <cfvo type="percent" val="33"/>
        <cfvo type="percent" val="67"/>
      </iconSet>
    </cfRule>
  </conditionalFormatting>
  <printOptions horizontalCentered="1"/>
  <pageMargins left="0.78740157480314965" right="0.78740157480314965" top="0.39370078740157483" bottom="0.39370078740157483" header="0" footer="0"/>
  <pageSetup scale="8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view="pageBreakPreview" topLeftCell="A3" zoomScale="87" zoomScaleNormal="100" zoomScaleSheetLayoutView="87" workbookViewId="0">
      <selection activeCell="K32" sqref="K32"/>
    </sheetView>
  </sheetViews>
  <sheetFormatPr baseColWidth="10" defaultRowHeight="12.75"/>
  <cols>
    <col min="1" max="1" width="25.85546875" style="36" customWidth="1"/>
    <col min="2" max="6" width="10.140625" style="36" customWidth="1"/>
    <col min="7" max="7" width="3.140625" style="36" customWidth="1"/>
    <col min="8" max="8" width="9.140625" style="36" customWidth="1"/>
    <col min="9" max="9" width="8.85546875" style="36" customWidth="1"/>
    <col min="10" max="10" width="1.42578125" style="36" customWidth="1"/>
    <col min="11"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14"/>
      <c r="F4" s="214"/>
      <c r="G4" s="214"/>
      <c r="H4" s="214"/>
      <c r="I4" s="214"/>
      <c r="J4" s="3"/>
      <c r="K4" s="3"/>
    </row>
    <row r="5" spans="1:16" s="1" customFormat="1" ht="15.75" customHeight="1">
      <c r="C5" s="2"/>
      <c r="D5" s="2"/>
      <c r="E5" s="2"/>
      <c r="F5" s="2"/>
      <c r="G5" s="2"/>
      <c r="H5" s="2"/>
      <c r="I5" s="2"/>
      <c r="J5" s="3"/>
      <c r="K5" s="3"/>
    </row>
    <row r="6" spans="1:16" s="1" customFormat="1" ht="15.75" customHeight="1">
      <c r="A6" s="6" t="s">
        <v>53</v>
      </c>
      <c r="C6" s="2"/>
      <c r="D6" s="2"/>
      <c r="E6" s="2"/>
      <c r="F6" s="2"/>
      <c r="G6" s="2"/>
      <c r="H6" s="2"/>
      <c r="I6" s="2"/>
      <c r="J6" s="3"/>
      <c r="K6" s="3"/>
    </row>
    <row r="7" spans="1:16" s="1" customFormat="1" ht="21.95" customHeight="1">
      <c r="A7" s="209" t="s">
        <v>32</v>
      </c>
      <c r="B7" s="209"/>
      <c r="C7" s="209"/>
      <c r="D7" s="209"/>
      <c r="E7" s="209"/>
      <c r="F7" s="209"/>
      <c r="G7" s="209"/>
      <c r="H7" s="209"/>
      <c r="I7" s="209"/>
      <c r="J7" s="209"/>
      <c r="K7" s="7"/>
      <c r="L7" s="8"/>
      <c r="M7" s="8"/>
      <c r="N7" s="8"/>
      <c r="O7" s="8"/>
      <c r="P7" s="8"/>
    </row>
    <row r="8" spans="1:16" s="1" customFormat="1" ht="21.75" customHeight="1">
      <c r="A8" s="216" t="s">
        <v>1</v>
      </c>
      <c r="B8" s="216"/>
      <c r="C8" s="216"/>
      <c r="D8" s="216"/>
      <c r="E8" s="216"/>
      <c r="F8" s="216"/>
      <c r="G8" s="216"/>
      <c r="H8" s="216"/>
      <c r="I8" s="216"/>
      <c r="J8" s="7"/>
      <c r="K8" s="7"/>
      <c r="L8" s="8"/>
      <c r="M8" s="8"/>
      <c r="N8" s="8"/>
      <c r="O8" s="8"/>
      <c r="P8" s="8"/>
    </row>
    <row r="9" spans="1:16" s="1" customFormat="1" ht="15.75" customHeight="1">
      <c r="K9" s="3"/>
      <c r="O9" s="9"/>
      <c r="P9" s="9"/>
    </row>
    <row r="10" spans="1:16" s="13" customFormat="1" ht="15" customHeight="1">
      <c r="A10" s="10"/>
      <c r="B10" s="217" t="s">
        <v>42</v>
      </c>
      <c r="C10" s="218"/>
      <c r="D10" s="218"/>
      <c r="E10" s="218"/>
      <c r="F10" s="218"/>
      <c r="G10" s="11"/>
      <c r="H10" s="12"/>
      <c r="I10" s="12"/>
      <c r="K10" s="14"/>
      <c r="N10" s="9"/>
      <c r="O10" s="9"/>
      <c r="P10" s="9"/>
    </row>
    <row r="11" spans="1:16" s="13" customFormat="1" ht="15" customHeight="1">
      <c r="A11" s="10"/>
      <c r="B11" s="229">
        <v>2007</v>
      </c>
      <c r="C11" s="229">
        <v>2008</v>
      </c>
      <c r="D11" s="229">
        <v>2009</v>
      </c>
      <c r="E11" s="229">
        <v>2010</v>
      </c>
      <c r="F11" s="229">
        <v>2011</v>
      </c>
      <c r="G11" s="15"/>
      <c r="H11" s="219" t="s">
        <v>109</v>
      </c>
      <c r="I11" s="220"/>
      <c r="K11" s="14"/>
      <c r="N11" s="9"/>
      <c r="O11" s="9"/>
      <c r="P11" s="9"/>
    </row>
    <row r="12" spans="1:16" s="16" customFormat="1" ht="11.25" customHeight="1">
      <c r="A12" s="13"/>
      <c r="B12" s="230"/>
      <c r="C12" s="230"/>
      <c r="D12" s="230"/>
      <c r="E12" s="230"/>
      <c r="F12" s="230"/>
      <c r="G12" s="15"/>
      <c r="H12" s="17" t="s">
        <v>2</v>
      </c>
      <c r="I12" s="18" t="s">
        <v>3</v>
      </c>
      <c r="N12" s="224"/>
      <c r="O12" s="224"/>
      <c r="P12" s="224"/>
    </row>
    <row r="13" spans="1:16" s="16" customFormat="1" ht="18.75" customHeight="1">
      <c r="A13" s="19" t="s">
        <v>33</v>
      </c>
      <c r="B13" s="20">
        <v>39641</v>
      </c>
      <c r="C13" s="20">
        <v>49237</v>
      </c>
      <c r="D13" s="20">
        <v>49651</v>
      </c>
      <c r="E13" s="20">
        <v>87525</v>
      </c>
      <c r="F13" s="20">
        <v>43352</v>
      </c>
      <c r="G13" s="21"/>
      <c r="H13" s="22">
        <f>F13-E13</f>
        <v>-44173</v>
      </c>
      <c r="I13" s="23">
        <f>F13/E13-1</f>
        <v>-0.50469008854612962</v>
      </c>
      <c r="M13" s="63"/>
      <c r="N13" s="224"/>
      <c r="O13" s="224"/>
      <c r="P13" s="224"/>
    </row>
    <row r="14" spans="1:16" s="16" customFormat="1" ht="18.75" customHeight="1">
      <c r="A14" s="19" t="s">
        <v>34</v>
      </c>
      <c r="B14" s="20">
        <v>45620</v>
      </c>
      <c r="C14" s="20">
        <v>41871</v>
      </c>
      <c r="D14" s="20">
        <v>52600</v>
      </c>
      <c r="E14" s="20">
        <v>84600</v>
      </c>
      <c r="F14" s="20">
        <v>67737</v>
      </c>
      <c r="G14" s="21"/>
      <c r="H14" s="22">
        <f>F14-E14</f>
        <v>-16863</v>
      </c>
      <c r="I14" s="23">
        <f>F14/E14-1</f>
        <v>-0.19932624113475172</v>
      </c>
      <c r="J14" s="25"/>
      <c r="K14" s="24"/>
      <c r="M14" s="63"/>
      <c r="N14" s="224"/>
      <c r="O14" s="224"/>
      <c r="P14" s="224"/>
    </row>
    <row r="15" spans="1:16" s="16" customFormat="1" ht="30.75" customHeight="1">
      <c r="A15" s="26" t="s">
        <v>35</v>
      </c>
      <c r="B15" s="27">
        <f>(B13/B14)*100</f>
        <v>86.893906181499347</v>
      </c>
      <c r="C15" s="27">
        <f>(C13/C14)*100</f>
        <v>117.59212820329105</v>
      </c>
      <c r="D15" s="27">
        <f>(D13/D14)*100</f>
        <v>94.393536121673009</v>
      </c>
      <c r="E15" s="28">
        <f>IF(E14=0,0,(E13/E14)*100)</f>
        <v>103.45744680851064</v>
      </c>
      <c r="F15" s="28">
        <f>IF(F14=0,0,(F13/F14)*100)</f>
        <v>64.000472415371206</v>
      </c>
      <c r="G15" s="29"/>
      <c r="H15" s="225">
        <f>F15-E15</f>
        <v>-39.456974393139433</v>
      </c>
      <c r="I15" s="226"/>
      <c r="J15" s="30"/>
      <c r="K15" s="30"/>
      <c r="L15" s="30"/>
      <c r="M15" s="30"/>
      <c r="N15" s="224"/>
      <c r="O15" s="224"/>
      <c r="P15" s="224"/>
    </row>
    <row r="16" spans="1:16" ht="36" customHeight="1">
      <c r="A16" s="55"/>
      <c r="B16" s="227"/>
      <c r="C16" s="227"/>
      <c r="D16" s="227"/>
      <c r="E16" s="227"/>
      <c r="F16" s="169"/>
      <c r="G16" s="32"/>
      <c r="H16" s="33"/>
      <c r="I16" s="33"/>
      <c r="J16" s="34"/>
      <c r="K16" s="35"/>
      <c r="L16" s="64"/>
      <c r="N16" s="224"/>
      <c r="O16" s="224"/>
      <c r="P16" s="224"/>
    </row>
    <row r="17" spans="1:35" ht="18" customHeight="1">
      <c r="A17" s="37"/>
      <c r="B17" s="38"/>
      <c r="C17" s="38"/>
      <c r="D17" s="38"/>
      <c r="E17" s="38"/>
      <c r="F17" s="38"/>
      <c r="G17" s="38"/>
      <c r="H17" s="33"/>
      <c r="I17" s="33"/>
      <c r="J17" s="39"/>
      <c r="N17" s="224"/>
      <c r="O17" s="224"/>
      <c r="P17" s="224"/>
    </row>
    <row r="18" spans="1:35" ht="18" customHeight="1">
      <c r="A18" s="40"/>
      <c r="B18" s="41"/>
      <c r="C18" s="42"/>
      <c r="D18" s="42"/>
      <c r="E18" s="41"/>
      <c r="F18" s="41"/>
      <c r="G18" s="41"/>
      <c r="H18" s="43"/>
      <c r="I18" s="43"/>
      <c r="N18" s="224"/>
      <c r="O18" s="224"/>
      <c r="P18" s="224"/>
    </row>
    <row r="19" spans="1:35" ht="18" customHeight="1"/>
    <row r="20" spans="1:35" ht="18" customHeight="1">
      <c r="N20" s="224"/>
      <c r="O20" s="224"/>
      <c r="P20" s="224"/>
    </row>
    <row r="21" spans="1:35" ht="18" customHeight="1">
      <c r="N21" s="224"/>
      <c r="O21" s="224"/>
      <c r="P21" s="224"/>
    </row>
    <row r="22" spans="1:35" ht="18" customHeight="1">
      <c r="E22" s="44"/>
      <c r="F22" s="44"/>
      <c r="G22" s="44"/>
      <c r="H22" s="44"/>
      <c r="I22" s="44"/>
      <c r="J22" s="44"/>
      <c r="K22" s="44"/>
      <c r="L22" s="44"/>
      <c r="M22" s="44"/>
      <c r="N22" s="224"/>
      <c r="O22" s="224"/>
      <c r="P22" s="224"/>
      <c r="AF22" s="228" t="s">
        <v>7</v>
      </c>
      <c r="AG22" s="221">
        <v>2000</v>
      </c>
      <c r="AH22" s="45" t="s">
        <v>8</v>
      </c>
      <c r="AI22" s="47">
        <v>10.4</v>
      </c>
    </row>
    <row r="23" spans="1:35" ht="18" customHeight="1">
      <c r="E23" s="44"/>
      <c r="F23" s="44"/>
      <c r="G23" s="44"/>
      <c r="H23" s="44"/>
      <c r="I23" s="44"/>
      <c r="J23" s="44"/>
      <c r="K23" s="44"/>
      <c r="L23" s="44"/>
      <c r="M23" s="44"/>
      <c r="N23" s="224"/>
      <c r="O23" s="224"/>
      <c r="P23" s="224"/>
      <c r="Q23" s="44"/>
      <c r="AF23" s="228"/>
      <c r="AG23" s="222"/>
      <c r="AH23" s="45" t="s">
        <v>9</v>
      </c>
      <c r="AI23" s="47">
        <v>9.8000000000000007</v>
      </c>
    </row>
    <row r="24" spans="1:35" ht="18" customHeight="1">
      <c r="E24" s="44"/>
      <c r="F24" s="44"/>
      <c r="G24" s="44"/>
      <c r="H24" s="44"/>
      <c r="I24" s="44"/>
      <c r="J24" s="44"/>
      <c r="K24" s="44"/>
      <c r="L24" s="44"/>
      <c r="M24" s="44"/>
      <c r="N24" s="224"/>
      <c r="O24" s="224"/>
      <c r="P24" s="224"/>
      <c r="Q24" s="44"/>
      <c r="AF24" s="228"/>
      <c r="AG24" s="222"/>
      <c r="AH24" s="45" t="s">
        <v>10</v>
      </c>
      <c r="AI24" s="47">
        <v>8.6999999999999993</v>
      </c>
    </row>
    <row r="25" spans="1:35" ht="18" customHeight="1">
      <c r="E25" s="44"/>
      <c r="F25" s="44"/>
      <c r="G25" s="44"/>
      <c r="H25" s="44"/>
      <c r="I25" s="44"/>
      <c r="J25" s="44"/>
      <c r="K25" s="44"/>
      <c r="L25" s="44"/>
      <c r="M25" s="44"/>
      <c r="N25" s="44"/>
      <c r="O25" s="44"/>
      <c r="P25" s="44"/>
      <c r="Q25" s="44"/>
      <c r="AF25" s="228"/>
      <c r="AG25" s="223"/>
      <c r="AH25" s="45" t="s">
        <v>11</v>
      </c>
      <c r="AI25" s="50">
        <v>9.15</v>
      </c>
    </row>
    <row r="26" spans="1:35" ht="18" customHeight="1">
      <c r="E26" s="44"/>
      <c r="F26" s="44"/>
      <c r="G26" s="44"/>
      <c r="H26" s="44"/>
      <c r="I26" s="44"/>
      <c r="J26" s="44"/>
      <c r="K26" s="44"/>
      <c r="L26" s="44"/>
      <c r="M26" s="44"/>
      <c r="N26" s="44"/>
      <c r="O26" s="44"/>
      <c r="P26" s="44"/>
      <c r="Q26" s="44"/>
      <c r="AF26" s="228"/>
      <c r="AG26" s="221">
        <v>2001</v>
      </c>
      <c r="AH26" s="45" t="s">
        <v>8</v>
      </c>
      <c r="AI26" s="47">
        <v>10.4</v>
      </c>
    </row>
    <row r="27" spans="1:35" ht="18" customHeight="1">
      <c r="N27" s="44"/>
      <c r="O27" s="44"/>
      <c r="P27" s="44"/>
      <c r="Q27" s="44"/>
      <c r="AF27" s="228"/>
      <c r="AG27" s="222"/>
      <c r="AH27" s="45" t="s">
        <v>9</v>
      </c>
      <c r="AI27" s="50">
        <v>10</v>
      </c>
    </row>
    <row r="28" spans="1:35" ht="18" customHeight="1">
      <c r="N28" s="44"/>
      <c r="O28" s="44"/>
      <c r="P28" s="44"/>
      <c r="Q28" s="44"/>
      <c r="AF28" s="228"/>
      <c r="AG28" s="222"/>
      <c r="AH28" s="45" t="s">
        <v>10</v>
      </c>
      <c r="AI28" s="47">
        <v>10.7</v>
      </c>
    </row>
    <row r="29" spans="1:35" ht="18" customHeight="1">
      <c r="AF29" s="228"/>
      <c r="AG29" s="223"/>
      <c r="AH29" s="45" t="s">
        <v>11</v>
      </c>
      <c r="AI29" s="47">
        <v>9.3000000000000007</v>
      </c>
    </row>
    <row r="30" spans="1:35" ht="33" customHeight="1">
      <c r="AF30" s="228"/>
      <c r="AG30" s="46">
        <v>2002</v>
      </c>
      <c r="AH30" s="45" t="s">
        <v>8</v>
      </c>
      <c r="AI30" s="47">
        <v>10.199999999999999</v>
      </c>
    </row>
    <row r="31" spans="1:35" ht="33" customHeight="1">
      <c r="AF31" s="228"/>
      <c r="AG31" s="49"/>
      <c r="AH31" s="45" t="s">
        <v>11</v>
      </c>
      <c r="AI31" s="47">
        <v>13.5</v>
      </c>
    </row>
    <row r="32" spans="1:35" ht="38.25" customHeight="1"/>
    <row r="33" spans="2:2" ht="38.25" customHeight="1"/>
    <row r="34" spans="2:2" ht="38.25" customHeight="1">
      <c r="B34" s="51"/>
    </row>
    <row r="35" spans="2:2" ht="48.75"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mergeCells count="18">
    <mergeCell ref="AG22:AG25"/>
    <mergeCell ref="AG26:AG29"/>
    <mergeCell ref="N12:P15"/>
    <mergeCell ref="H15:I15"/>
    <mergeCell ref="B16:E16"/>
    <mergeCell ref="N16:P18"/>
    <mergeCell ref="N20:P24"/>
    <mergeCell ref="AF22:AF31"/>
    <mergeCell ref="E4:I4"/>
    <mergeCell ref="A8:I8"/>
    <mergeCell ref="B10:F10"/>
    <mergeCell ref="B11:B12"/>
    <mergeCell ref="C11:C12"/>
    <mergeCell ref="D11:D12"/>
    <mergeCell ref="E11:E12"/>
    <mergeCell ref="F11:F12"/>
    <mergeCell ref="H11:I11"/>
    <mergeCell ref="A7:J7"/>
  </mergeCells>
  <conditionalFormatting sqref="H13:H15 I13:I14">
    <cfRule type="cellIs" dxfId="1" priority="3" stopIfTrue="1" operator="lessThan">
      <formula>0</formula>
    </cfRule>
  </conditionalFormatting>
  <conditionalFormatting sqref="B13:F13">
    <cfRule type="iconSet" priority="2">
      <iconSet>
        <cfvo type="percent" val="0"/>
        <cfvo type="percent" val="33"/>
        <cfvo type="percent" val="67"/>
      </iconSet>
    </cfRule>
  </conditionalFormatting>
  <conditionalFormatting sqref="B14:F14">
    <cfRule type="iconSet" priority="1">
      <iconSet>
        <cfvo type="percent" val="0"/>
        <cfvo type="percent" val="33"/>
        <cfvo type="percent" val="67"/>
      </iconSet>
    </cfRule>
  </conditionalFormatting>
  <printOptions horizontalCentered="1"/>
  <pageMargins left="0.62" right="0.52" top="0.39370078740157483" bottom="0.39370078740157483" header="0" footer="0"/>
  <pageSetup scale="8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showGridLines="0" view="pageBreakPreview" topLeftCell="A10" zoomScale="84" zoomScaleNormal="100" zoomScaleSheetLayoutView="84" workbookViewId="0">
      <selection activeCell="L20" sqref="L20:N24"/>
    </sheetView>
  </sheetViews>
  <sheetFormatPr baseColWidth="10" defaultRowHeight="12.75"/>
  <cols>
    <col min="1" max="1" width="25.85546875" style="36" customWidth="1"/>
    <col min="2" max="6" width="10.140625" style="36" customWidth="1"/>
    <col min="7" max="7" width="3.28515625" style="36" customWidth="1"/>
    <col min="8" max="9" width="9.28515625" style="36" customWidth="1"/>
    <col min="10" max="10" width="4" style="36" customWidth="1"/>
    <col min="11" max="13" width="13" style="36" customWidth="1"/>
    <col min="14" max="14" width="10.28515625" style="36" customWidth="1"/>
    <col min="15" max="16384" width="11.42578125" style="36"/>
  </cols>
  <sheetData>
    <row r="1" spans="1:14" s="1" customFormat="1" ht="21" customHeight="1">
      <c r="C1" s="2"/>
      <c r="D1" s="2"/>
      <c r="E1" s="2"/>
      <c r="F1" s="2"/>
      <c r="G1" s="2"/>
      <c r="H1" s="2"/>
      <c r="I1" s="2"/>
      <c r="J1" s="3"/>
    </row>
    <row r="2" spans="1:14" s="1" customFormat="1" ht="21" customHeight="1">
      <c r="C2" s="2"/>
      <c r="D2" s="2"/>
      <c r="E2" s="2"/>
      <c r="F2" s="2"/>
      <c r="G2" s="2"/>
      <c r="H2" s="2"/>
      <c r="I2" s="2"/>
      <c r="J2" s="3"/>
    </row>
    <row r="3" spans="1:14" s="1" customFormat="1" ht="21" customHeight="1">
      <c r="C3" s="2"/>
      <c r="D3" s="2"/>
      <c r="E3" s="2"/>
      <c r="F3" s="2"/>
      <c r="G3" s="2"/>
      <c r="H3" s="2"/>
      <c r="I3" s="2"/>
      <c r="J3" s="3"/>
    </row>
    <row r="4" spans="1:14" s="1" customFormat="1" ht="21" customHeight="1">
      <c r="C4" s="2"/>
      <c r="D4" s="2"/>
      <c r="E4" s="214"/>
      <c r="F4" s="214"/>
      <c r="G4" s="214"/>
      <c r="H4" s="214"/>
      <c r="I4" s="214"/>
      <c r="J4" s="3"/>
    </row>
    <row r="5" spans="1:14" s="1" customFormat="1" ht="15.75" customHeight="1">
      <c r="C5" s="2"/>
      <c r="D5" s="2"/>
      <c r="E5" s="2"/>
      <c r="F5" s="2"/>
      <c r="G5" s="2"/>
      <c r="H5" s="2"/>
      <c r="I5" s="2"/>
      <c r="J5" s="3"/>
    </row>
    <row r="6" spans="1:14" s="1" customFormat="1" ht="15.75" customHeight="1">
      <c r="A6" s="6" t="s">
        <v>51</v>
      </c>
      <c r="C6" s="2"/>
      <c r="D6" s="2"/>
      <c r="E6" s="2"/>
      <c r="F6" s="2"/>
      <c r="G6" s="2"/>
      <c r="H6" s="2"/>
      <c r="I6" s="2"/>
      <c r="J6" s="3"/>
    </row>
    <row r="7" spans="1:14" s="1" customFormat="1" ht="21.95" customHeight="1">
      <c r="A7" s="215" t="s">
        <v>36</v>
      </c>
      <c r="B7" s="215"/>
      <c r="C7" s="215"/>
      <c r="D7" s="215"/>
      <c r="E7" s="215"/>
      <c r="F7" s="215"/>
      <c r="G7" s="215"/>
      <c r="H7" s="215"/>
      <c r="I7" s="215"/>
      <c r="J7" s="7"/>
      <c r="K7" s="8"/>
      <c r="L7" s="8"/>
      <c r="M7" s="8"/>
      <c r="N7" s="8"/>
    </row>
    <row r="8" spans="1:14" s="1" customFormat="1" ht="21.75" customHeight="1">
      <c r="A8" s="216" t="s">
        <v>1</v>
      </c>
      <c r="B8" s="216"/>
      <c r="C8" s="216"/>
      <c r="D8" s="216"/>
      <c r="E8" s="216"/>
      <c r="F8" s="216"/>
      <c r="G8" s="216"/>
      <c r="H8" s="216"/>
      <c r="I8" s="216"/>
      <c r="J8" s="7"/>
      <c r="K8" s="8"/>
      <c r="L8" s="8"/>
      <c r="M8" s="8"/>
      <c r="N8" s="8"/>
    </row>
    <row r="9" spans="1:14" s="1" customFormat="1" ht="15.75" customHeight="1">
      <c r="J9" s="3"/>
      <c r="M9" s="9"/>
      <c r="N9" s="9"/>
    </row>
    <row r="10" spans="1:14" s="13" customFormat="1" ht="15" customHeight="1">
      <c r="A10" s="10"/>
      <c r="B10" s="217" t="s">
        <v>42</v>
      </c>
      <c r="C10" s="218"/>
      <c r="D10" s="218"/>
      <c r="E10" s="218"/>
      <c r="F10" s="218"/>
      <c r="G10" s="11"/>
      <c r="H10" s="12"/>
      <c r="I10" s="12"/>
      <c r="J10" s="14" t="s">
        <v>37</v>
      </c>
      <c r="L10" s="9"/>
      <c r="M10" s="9"/>
      <c r="N10" s="9"/>
    </row>
    <row r="11" spans="1:14" s="13" customFormat="1" ht="15" customHeight="1">
      <c r="A11" s="10"/>
      <c r="B11" s="229">
        <v>2007</v>
      </c>
      <c r="C11" s="229">
        <v>2008</v>
      </c>
      <c r="D11" s="229">
        <v>2009</v>
      </c>
      <c r="E11" s="229">
        <v>2010</v>
      </c>
      <c r="F11" s="229">
        <v>2011</v>
      </c>
      <c r="G11" s="15"/>
      <c r="H11" s="219" t="s">
        <v>109</v>
      </c>
      <c r="I11" s="220"/>
      <c r="J11" s="14"/>
      <c r="L11" s="9"/>
      <c r="M11" s="9"/>
      <c r="N11" s="9"/>
    </row>
    <row r="12" spans="1:14" s="16" customFormat="1" ht="11.25" customHeight="1">
      <c r="A12" s="13"/>
      <c r="B12" s="230"/>
      <c r="C12" s="230"/>
      <c r="D12" s="230"/>
      <c r="E12" s="230"/>
      <c r="F12" s="230"/>
      <c r="G12" s="15"/>
      <c r="H12" s="17" t="s">
        <v>2</v>
      </c>
      <c r="I12" s="18" t="s">
        <v>3</v>
      </c>
      <c r="L12" s="224"/>
      <c r="M12" s="224"/>
      <c r="N12" s="224"/>
    </row>
    <row r="13" spans="1:14" s="16" customFormat="1" ht="18.75" customHeight="1">
      <c r="A13" s="19" t="s">
        <v>38</v>
      </c>
      <c r="B13" s="20">
        <v>394382</v>
      </c>
      <c r="C13" s="20">
        <v>490288</v>
      </c>
      <c r="D13" s="20">
        <v>531486</v>
      </c>
      <c r="E13" s="20">
        <v>518241</v>
      </c>
      <c r="F13" s="20">
        <v>560225</v>
      </c>
      <c r="G13" s="21"/>
      <c r="H13" s="22">
        <f>F13-E13</f>
        <v>41984</v>
      </c>
      <c r="I13" s="23">
        <f>F13/E13-1</f>
        <v>8.1012501905484147E-2</v>
      </c>
      <c r="L13" s="224"/>
      <c r="M13" s="224"/>
      <c r="N13" s="224"/>
    </row>
    <row r="14" spans="1:14" s="16" customFormat="1" ht="18.75" customHeight="1">
      <c r="A14" s="19" t="s">
        <v>39</v>
      </c>
      <c r="B14" s="20">
        <v>958656</v>
      </c>
      <c r="C14" s="20">
        <v>491777</v>
      </c>
      <c r="D14" s="20">
        <v>575170</v>
      </c>
      <c r="E14" s="20">
        <v>599924</v>
      </c>
      <c r="F14" s="20">
        <v>614651</v>
      </c>
      <c r="G14" s="21"/>
      <c r="H14" s="22">
        <f>F14-E14</f>
        <v>14727</v>
      </c>
      <c r="I14" s="23">
        <f>F14/E14-1</f>
        <v>2.4548109427194209E-2</v>
      </c>
      <c r="J14" s="60"/>
      <c r="L14" s="224"/>
      <c r="M14" s="224"/>
      <c r="N14" s="224"/>
    </row>
    <row r="15" spans="1:14" s="16" customFormat="1" ht="30.75" customHeight="1">
      <c r="A15" s="26" t="s">
        <v>40</v>
      </c>
      <c r="B15" s="27">
        <f>(B13/B14)*100</f>
        <v>41.139053007543893</v>
      </c>
      <c r="C15" s="27">
        <f>(C13/C14)*100</f>
        <v>99.697220488148091</v>
      </c>
      <c r="D15" s="27">
        <f>(D13/D14)*100</f>
        <v>92.405028078655008</v>
      </c>
      <c r="E15" s="28">
        <f>IF(E14=0,0,(E13/E14)*100)</f>
        <v>86.384442029323722</v>
      </c>
      <c r="F15" s="28">
        <f>IF(F14=0,0,(F13/F14)*100)</f>
        <v>91.145218994193456</v>
      </c>
      <c r="G15" s="29"/>
      <c r="H15" s="225">
        <f>F15-E15</f>
        <v>4.7607769648697342</v>
      </c>
      <c r="I15" s="226"/>
      <c r="J15" s="30"/>
      <c r="L15" s="224"/>
      <c r="M15" s="224"/>
      <c r="N15" s="224"/>
    </row>
    <row r="16" spans="1:14" ht="36" customHeight="1">
      <c r="A16" s="55"/>
      <c r="B16" s="227"/>
      <c r="C16" s="227"/>
      <c r="D16" s="227"/>
      <c r="E16" s="227"/>
      <c r="F16" s="32"/>
      <c r="G16" s="32"/>
      <c r="H16" s="33"/>
      <c r="I16" s="33"/>
      <c r="L16" s="224"/>
      <c r="M16" s="224"/>
      <c r="N16" s="224"/>
    </row>
    <row r="17" spans="1:33" ht="18" customHeight="1">
      <c r="A17" s="37"/>
      <c r="B17" s="38"/>
      <c r="C17" s="38"/>
      <c r="D17" s="38"/>
      <c r="E17" s="38"/>
      <c r="F17" s="32"/>
      <c r="G17" s="38"/>
      <c r="H17" s="33"/>
      <c r="I17" s="33"/>
      <c r="L17" s="224"/>
      <c r="M17" s="224"/>
      <c r="N17" s="224"/>
    </row>
    <row r="18" spans="1:33" ht="18" customHeight="1">
      <c r="A18" s="40"/>
      <c r="B18" s="41"/>
      <c r="C18" s="42"/>
      <c r="D18" s="42"/>
      <c r="E18" s="41"/>
      <c r="F18" s="41"/>
      <c r="G18" s="41"/>
      <c r="H18" s="43"/>
      <c r="I18" s="43"/>
      <c r="L18" s="224"/>
      <c r="M18" s="224"/>
      <c r="N18" s="224"/>
    </row>
    <row r="19" spans="1:33" ht="18" customHeight="1"/>
    <row r="20" spans="1:33" ht="18" customHeight="1">
      <c r="L20" s="224"/>
      <c r="M20" s="224"/>
      <c r="N20" s="224"/>
    </row>
    <row r="21" spans="1:33" ht="18" customHeight="1">
      <c r="L21" s="224"/>
      <c r="M21" s="224"/>
      <c r="N21" s="224"/>
    </row>
    <row r="22" spans="1:33" ht="18" customHeight="1">
      <c r="E22" s="44"/>
      <c r="F22" s="44"/>
      <c r="G22" s="44"/>
      <c r="H22" s="44"/>
      <c r="I22" s="44"/>
      <c r="J22" s="44"/>
      <c r="K22" s="44"/>
      <c r="L22" s="224"/>
      <c r="M22" s="224"/>
      <c r="N22" s="224"/>
      <c r="AD22" s="228" t="s">
        <v>7</v>
      </c>
      <c r="AE22" s="221">
        <v>2000</v>
      </c>
      <c r="AF22" s="45" t="s">
        <v>8</v>
      </c>
      <c r="AG22" s="47">
        <v>10.4</v>
      </c>
    </row>
    <row r="23" spans="1:33" ht="18" customHeight="1">
      <c r="E23" s="44"/>
      <c r="F23" s="44"/>
      <c r="G23" s="44"/>
      <c r="H23" s="44"/>
      <c r="I23" s="44"/>
      <c r="J23" s="44"/>
      <c r="K23" s="44"/>
      <c r="L23" s="224"/>
      <c r="M23" s="224"/>
      <c r="N23" s="224"/>
      <c r="O23" s="44"/>
      <c r="AD23" s="228"/>
      <c r="AE23" s="222"/>
      <c r="AF23" s="45" t="s">
        <v>9</v>
      </c>
      <c r="AG23" s="47">
        <v>9.8000000000000007</v>
      </c>
    </row>
    <row r="24" spans="1:33" ht="18" customHeight="1">
      <c r="E24" s="44"/>
      <c r="F24" s="44"/>
      <c r="G24" s="44"/>
      <c r="H24" s="44"/>
      <c r="I24" s="44"/>
      <c r="J24" s="44"/>
      <c r="K24" s="44"/>
      <c r="L24" s="224"/>
      <c r="M24" s="224"/>
      <c r="N24" s="224"/>
      <c r="O24" s="44"/>
      <c r="AD24" s="228"/>
      <c r="AE24" s="222"/>
      <c r="AF24" s="45" t="s">
        <v>10</v>
      </c>
      <c r="AG24" s="47">
        <v>8.6999999999999993</v>
      </c>
    </row>
    <row r="25" spans="1:33" ht="18" customHeight="1">
      <c r="E25" s="44"/>
      <c r="F25" s="44"/>
      <c r="G25" s="44"/>
      <c r="H25" s="44"/>
      <c r="I25" s="44"/>
      <c r="J25" s="44"/>
      <c r="K25" s="44"/>
      <c r="L25" s="44"/>
      <c r="M25" s="44"/>
      <c r="N25" s="44"/>
      <c r="O25" s="44"/>
      <c r="AD25" s="228"/>
      <c r="AE25" s="223"/>
      <c r="AF25" s="45" t="s">
        <v>11</v>
      </c>
      <c r="AG25" s="50">
        <v>9.15</v>
      </c>
    </row>
    <row r="26" spans="1:33" ht="18" customHeight="1">
      <c r="E26" s="44"/>
      <c r="F26" s="44"/>
      <c r="G26" s="44"/>
      <c r="H26" s="44"/>
      <c r="I26" s="44"/>
      <c r="J26" s="44"/>
      <c r="K26" s="44"/>
      <c r="L26" s="44"/>
      <c r="M26" s="44"/>
      <c r="N26" s="44"/>
      <c r="O26" s="44"/>
      <c r="AD26" s="228"/>
      <c r="AE26" s="221">
        <v>2001</v>
      </c>
      <c r="AF26" s="45" t="s">
        <v>8</v>
      </c>
      <c r="AG26" s="47">
        <v>10.4</v>
      </c>
    </row>
    <row r="27" spans="1:33" ht="18" customHeight="1">
      <c r="L27" s="44"/>
      <c r="M27" s="44"/>
      <c r="N27" s="44"/>
      <c r="O27" s="44"/>
      <c r="AD27" s="228"/>
      <c r="AE27" s="222"/>
      <c r="AF27" s="45" t="s">
        <v>9</v>
      </c>
      <c r="AG27" s="50">
        <v>10</v>
      </c>
    </row>
    <row r="28" spans="1:33" ht="18" customHeight="1">
      <c r="L28" s="44"/>
      <c r="M28" s="44"/>
      <c r="N28" s="44"/>
      <c r="O28" s="44"/>
      <c r="AD28" s="228"/>
      <c r="AE28" s="222"/>
      <c r="AF28" s="45" t="s">
        <v>10</v>
      </c>
      <c r="AG28" s="47">
        <v>10.7</v>
      </c>
    </row>
    <row r="29" spans="1:33" ht="18" customHeight="1">
      <c r="AD29" s="228"/>
      <c r="AE29" s="223"/>
      <c r="AF29" s="45" t="s">
        <v>11</v>
      </c>
      <c r="AG29" s="47">
        <v>9.3000000000000007</v>
      </c>
    </row>
    <row r="30" spans="1:33" ht="33" customHeight="1">
      <c r="AD30" s="228"/>
      <c r="AE30" s="46">
        <v>2002</v>
      </c>
      <c r="AF30" s="45" t="s">
        <v>8</v>
      </c>
      <c r="AG30" s="47">
        <v>10.199999999999999</v>
      </c>
    </row>
    <row r="31" spans="1:33" ht="33" customHeight="1">
      <c r="AD31" s="228"/>
      <c r="AE31" s="48"/>
      <c r="AF31" s="45"/>
      <c r="AG31" s="47"/>
    </row>
    <row r="32" spans="1:33" ht="33" customHeight="1">
      <c r="AD32" s="228"/>
      <c r="AE32" s="173"/>
      <c r="AF32" s="174"/>
      <c r="AG32" s="47"/>
    </row>
    <row r="33" spans="2:33" ht="33" customHeight="1">
      <c r="AD33" s="228"/>
      <c r="AE33" s="173"/>
      <c r="AF33" s="174"/>
      <c r="AG33" s="47"/>
    </row>
    <row r="34" spans="2:33" ht="29.25" customHeight="1">
      <c r="AD34" s="228"/>
      <c r="AE34" s="48"/>
      <c r="AF34" s="45"/>
      <c r="AG34" s="47"/>
    </row>
    <row r="35" spans="2:33" ht="33" customHeight="1">
      <c r="AD35" s="228"/>
      <c r="AE35" s="48"/>
      <c r="AF35" s="45"/>
      <c r="AG35" s="47"/>
    </row>
    <row r="36" spans="2:33" ht="33" customHeight="1">
      <c r="B36" s="51"/>
      <c r="AD36" s="228"/>
      <c r="AE36" s="48"/>
      <c r="AF36" s="45"/>
      <c r="AG36" s="47"/>
    </row>
    <row r="37" spans="2:33" ht="33" customHeight="1">
      <c r="AD37" s="228"/>
      <c r="AE37" s="49"/>
      <c r="AF37" s="45" t="s">
        <v>11</v>
      </c>
      <c r="AG37" s="47">
        <v>13.5</v>
      </c>
    </row>
    <row r="38" spans="2:33" ht="33" customHeight="1">
      <c r="AD38" s="65"/>
      <c r="AE38" s="65"/>
      <c r="AF38" s="65"/>
      <c r="AG38" s="66"/>
    </row>
    <row r="39" spans="2:33" ht="38.25" customHeight="1"/>
    <row r="40" spans="2:33" ht="23.25" customHeight="1"/>
    <row r="41" spans="2:33" ht="23.25" customHeight="1"/>
    <row r="43" spans="2:33" ht="8.25" customHeight="1"/>
    <row r="44" spans="2:33" hidden="1"/>
    <row r="45" spans="2:33" hidden="1"/>
    <row r="46" spans="2:33" hidden="1"/>
    <row r="47" spans="2:33" hidden="1"/>
    <row r="48" spans="2:33" hidden="1"/>
    <row r="56" spans="1:1">
      <c r="A56" s="52"/>
    </row>
  </sheetData>
  <mergeCells count="18">
    <mergeCell ref="AE22:AE25"/>
    <mergeCell ref="AE26:AE29"/>
    <mergeCell ref="L12:N15"/>
    <mergeCell ref="H15:I15"/>
    <mergeCell ref="B16:E16"/>
    <mergeCell ref="L16:N18"/>
    <mergeCell ref="L20:N24"/>
    <mergeCell ref="AD22:AD37"/>
    <mergeCell ref="E4:I4"/>
    <mergeCell ref="A7:I7"/>
    <mergeCell ref="A8:I8"/>
    <mergeCell ref="B10:F10"/>
    <mergeCell ref="B11:B12"/>
    <mergeCell ref="C11:C12"/>
    <mergeCell ref="D11:D12"/>
    <mergeCell ref="E11:E12"/>
    <mergeCell ref="F11:F12"/>
    <mergeCell ref="H11:I11"/>
  </mergeCells>
  <conditionalFormatting sqref="H13:H15 I13:I14">
    <cfRule type="cellIs" dxfId="0" priority="3" stopIfTrue="1" operator="lessThan">
      <formula>0</formula>
    </cfRule>
  </conditionalFormatting>
  <conditionalFormatting sqref="B13:F13">
    <cfRule type="iconSet" priority="2">
      <iconSet>
        <cfvo type="percent" val="0"/>
        <cfvo type="percent" val="33"/>
        <cfvo type="percent" val="67"/>
      </iconSet>
    </cfRule>
  </conditionalFormatting>
  <conditionalFormatting sqref="B14:F14">
    <cfRule type="iconSet" priority="1">
      <iconSet>
        <cfvo type="percent" val="0"/>
        <cfvo type="percent" val="33"/>
        <cfvo type="percent" val="67"/>
      </iconSet>
    </cfRule>
  </conditionalFormatting>
  <printOptions horizontalCentered="1"/>
  <pageMargins left="0.78740157480314965" right="0.78740157480314965" top="0.39370078740157483" bottom="0.39370078740157483" header="0" footer="0"/>
  <pageSetup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view="pageBreakPreview" topLeftCell="A26" zoomScale="106" zoomScaleNormal="100" zoomScaleSheetLayoutView="106" workbookViewId="0">
      <selection activeCell="M23" sqref="M23"/>
    </sheetView>
  </sheetViews>
  <sheetFormatPr baseColWidth="10" defaultRowHeight="12.75"/>
  <cols>
    <col min="1" max="1" width="18.28515625" style="92" customWidth="1"/>
    <col min="2" max="10" width="8.7109375" style="92" customWidth="1"/>
    <col min="11" max="16" width="13" style="92" customWidth="1"/>
    <col min="17" max="17" width="10.28515625" style="92" customWidth="1"/>
    <col min="18" max="252" width="11.42578125" style="92"/>
    <col min="253" max="253" width="18.28515625" style="92" customWidth="1"/>
    <col min="254" max="258" width="10.140625" style="92" customWidth="1"/>
    <col min="259" max="259" width="2.5703125" style="92" customWidth="1"/>
    <col min="260" max="260" width="1.5703125" style="92" customWidth="1"/>
    <col min="261" max="262" width="12" style="92" customWidth="1"/>
    <col min="263" max="268" width="13" style="92" customWidth="1"/>
    <col min="269" max="269" width="10.28515625" style="92" customWidth="1"/>
    <col min="270" max="508" width="11.42578125" style="92"/>
    <col min="509" max="509" width="18.28515625" style="92" customWidth="1"/>
    <col min="510" max="514" width="10.140625" style="92" customWidth="1"/>
    <col min="515" max="515" width="2.5703125" style="92" customWidth="1"/>
    <col min="516" max="516" width="1.5703125" style="92" customWidth="1"/>
    <col min="517" max="518" width="12" style="92" customWidth="1"/>
    <col min="519" max="524" width="13" style="92" customWidth="1"/>
    <col min="525" max="525" width="10.28515625" style="92" customWidth="1"/>
    <col min="526" max="764" width="11.42578125" style="92"/>
    <col min="765" max="765" width="18.28515625" style="92" customWidth="1"/>
    <col min="766" max="770" width="10.140625" style="92" customWidth="1"/>
    <col min="771" max="771" width="2.5703125" style="92" customWidth="1"/>
    <col min="772" max="772" width="1.5703125" style="92" customWidth="1"/>
    <col min="773" max="774" width="12" style="92" customWidth="1"/>
    <col min="775" max="780" width="13" style="92" customWidth="1"/>
    <col min="781" max="781" width="10.28515625" style="92" customWidth="1"/>
    <col min="782" max="1020" width="11.42578125" style="92"/>
    <col min="1021" max="1021" width="18.28515625" style="92" customWidth="1"/>
    <col min="1022" max="1026" width="10.140625" style="92" customWidth="1"/>
    <col min="1027" max="1027" width="2.5703125" style="92" customWidth="1"/>
    <col min="1028" max="1028" width="1.5703125" style="92" customWidth="1"/>
    <col min="1029" max="1030" width="12" style="92" customWidth="1"/>
    <col min="1031" max="1036" width="13" style="92" customWidth="1"/>
    <col min="1037" max="1037" width="10.28515625" style="92" customWidth="1"/>
    <col min="1038" max="1276" width="11.42578125" style="92"/>
    <col min="1277" max="1277" width="18.28515625" style="92" customWidth="1"/>
    <col min="1278" max="1282" width="10.140625" style="92" customWidth="1"/>
    <col min="1283" max="1283" width="2.5703125" style="92" customWidth="1"/>
    <col min="1284" max="1284" width="1.5703125" style="92" customWidth="1"/>
    <col min="1285" max="1286" width="12" style="92" customWidth="1"/>
    <col min="1287" max="1292" width="13" style="92" customWidth="1"/>
    <col min="1293" max="1293" width="10.28515625" style="92" customWidth="1"/>
    <col min="1294" max="1532" width="11.42578125" style="92"/>
    <col min="1533" max="1533" width="18.28515625" style="92" customWidth="1"/>
    <col min="1534" max="1538" width="10.140625" style="92" customWidth="1"/>
    <col min="1539" max="1539" width="2.5703125" style="92" customWidth="1"/>
    <col min="1540" max="1540" width="1.5703125" style="92" customWidth="1"/>
    <col min="1541" max="1542" width="12" style="92" customWidth="1"/>
    <col min="1543" max="1548" width="13" style="92" customWidth="1"/>
    <col min="1549" max="1549" width="10.28515625" style="92" customWidth="1"/>
    <col min="1550" max="1788" width="11.42578125" style="92"/>
    <col min="1789" max="1789" width="18.28515625" style="92" customWidth="1"/>
    <col min="1790" max="1794" width="10.140625" style="92" customWidth="1"/>
    <col min="1795" max="1795" width="2.5703125" style="92" customWidth="1"/>
    <col min="1796" max="1796" width="1.5703125" style="92" customWidth="1"/>
    <col min="1797" max="1798" width="12" style="92" customWidth="1"/>
    <col min="1799" max="1804" width="13" style="92" customWidth="1"/>
    <col min="1805" max="1805" width="10.28515625" style="92" customWidth="1"/>
    <col min="1806" max="2044" width="11.42578125" style="92"/>
    <col min="2045" max="2045" width="18.28515625" style="92" customWidth="1"/>
    <col min="2046" max="2050" width="10.140625" style="92" customWidth="1"/>
    <col min="2051" max="2051" width="2.5703125" style="92" customWidth="1"/>
    <col min="2052" max="2052" width="1.5703125" style="92" customWidth="1"/>
    <col min="2053" max="2054" width="12" style="92" customWidth="1"/>
    <col min="2055" max="2060" width="13" style="92" customWidth="1"/>
    <col min="2061" max="2061" width="10.28515625" style="92" customWidth="1"/>
    <col min="2062" max="2300" width="11.42578125" style="92"/>
    <col min="2301" max="2301" width="18.28515625" style="92" customWidth="1"/>
    <col min="2302" max="2306" width="10.140625" style="92" customWidth="1"/>
    <col min="2307" max="2307" width="2.5703125" style="92" customWidth="1"/>
    <col min="2308" max="2308" width="1.5703125" style="92" customWidth="1"/>
    <col min="2309" max="2310" width="12" style="92" customWidth="1"/>
    <col min="2311" max="2316" width="13" style="92" customWidth="1"/>
    <col min="2317" max="2317" width="10.28515625" style="92" customWidth="1"/>
    <col min="2318" max="2556" width="11.42578125" style="92"/>
    <col min="2557" max="2557" width="18.28515625" style="92" customWidth="1"/>
    <col min="2558" max="2562" width="10.140625" style="92" customWidth="1"/>
    <col min="2563" max="2563" width="2.5703125" style="92" customWidth="1"/>
    <col min="2564" max="2564" width="1.5703125" style="92" customWidth="1"/>
    <col min="2565" max="2566" width="12" style="92" customWidth="1"/>
    <col min="2567" max="2572" width="13" style="92" customWidth="1"/>
    <col min="2573" max="2573" width="10.28515625" style="92" customWidth="1"/>
    <col min="2574" max="2812" width="11.42578125" style="92"/>
    <col min="2813" max="2813" width="18.28515625" style="92" customWidth="1"/>
    <col min="2814" max="2818" width="10.140625" style="92" customWidth="1"/>
    <col min="2819" max="2819" width="2.5703125" style="92" customWidth="1"/>
    <col min="2820" max="2820" width="1.5703125" style="92" customWidth="1"/>
    <col min="2821" max="2822" width="12" style="92" customWidth="1"/>
    <col min="2823" max="2828" width="13" style="92" customWidth="1"/>
    <col min="2829" max="2829" width="10.28515625" style="92" customWidth="1"/>
    <col min="2830" max="3068" width="11.42578125" style="92"/>
    <col min="3069" max="3069" width="18.28515625" style="92" customWidth="1"/>
    <col min="3070" max="3074" width="10.140625" style="92" customWidth="1"/>
    <col min="3075" max="3075" width="2.5703125" style="92" customWidth="1"/>
    <col min="3076" max="3076" width="1.5703125" style="92" customWidth="1"/>
    <col min="3077" max="3078" width="12" style="92" customWidth="1"/>
    <col min="3079" max="3084" width="13" style="92" customWidth="1"/>
    <col min="3085" max="3085" width="10.28515625" style="92" customWidth="1"/>
    <col min="3086" max="3324" width="11.42578125" style="92"/>
    <col min="3325" max="3325" width="18.28515625" style="92" customWidth="1"/>
    <col min="3326" max="3330" width="10.140625" style="92" customWidth="1"/>
    <col min="3331" max="3331" width="2.5703125" style="92" customWidth="1"/>
    <col min="3332" max="3332" width="1.5703125" style="92" customWidth="1"/>
    <col min="3333" max="3334" width="12" style="92" customWidth="1"/>
    <col min="3335" max="3340" width="13" style="92" customWidth="1"/>
    <col min="3341" max="3341" width="10.28515625" style="92" customWidth="1"/>
    <col min="3342" max="3580" width="11.42578125" style="92"/>
    <col min="3581" max="3581" width="18.28515625" style="92" customWidth="1"/>
    <col min="3582" max="3586" width="10.140625" style="92" customWidth="1"/>
    <col min="3587" max="3587" width="2.5703125" style="92" customWidth="1"/>
    <col min="3588" max="3588" width="1.5703125" style="92" customWidth="1"/>
    <col min="3589" max="3590" width="12" style="92" customWidth="1"/>
    <col min="3591" max="3596" width="13" style="92" customWidth="1"/>
    <col min="3597" max="3597" width="10.28515625" style="92" customWidth="1"/>
    <col min="3598" max="3836" width="11.42578125" style="92"/>
    <col min="3837" max="3837" width="18.28515625" style="92" customWidth="1"/>
    <col min="3838" max="3842" width="10.140625" style="92" customWidth="1"/>
    <col min="3843" max="3843" width="2.5703125" style="92" customWidth="1"/>
    <col min="3844" max="3844" width="1.5703125" style="92" customWidth="1"/>
    <col min="3845" max="3846" width="12" style="92" customWidth="1"/>
    <col min="3847" max="3852" width="13" style="92" customWidth="1"/>
    <col min="3853" max="3853" width="10.28515625" style="92" customWidth="1"/>
    <col min="3854" max="4092" width="11.42578125" style="92"/>
    <col min="4093" max="4093" width="18.28515625" style="92" customWidth="1"/>
    <col min="4094" max="4098" width="10.140625" style="92" customWidth="1"/>
    <col min="4099" max="4099" width="2.5703125" style="92" customWidth="1"/>
    <col min="4100" max="4100" width="1.5703125" style="92" customWidth="1"/>
    <col min="4101" max="4102" width="12" style="92" customWidth="1"/>
    <col min="4103" max="4108" width="13" style="92" customWidth="1"/>
    <col min="4109" max="4109" width="10.28515625" style="92" customWidth="1"/>
    <col min="4110" max="4348" width="11.42578125" style="92"/>
    <col min="4349" max="4349" width="18.28515625" style="92" customWidth="1"/>
    <col min="4350" max="4354" width="10.140625" style="92" customWidth="1"/>
    <col min="4355" max="4355" width="2.5703125" style="92" customWidth="1"/>
    <col min="4356" max="4356" width="1.5703125" style="92" customWidth="1"/>
    <col min="4357" max="4358" width="12" style="92" customWidth="1"/>
    <col min="4359" max="4364" width="13" style="92" customWidth="1"/>
    <col min="4365" max="4365" width="10.28515625" style="92" customWidth="1"/>
    <col min="4366" max="4604" width="11.42578125" style="92"/>
    <col min="4605" max="4605" width="18.28515625" style="92" customWidth="1"/>
    <col min="4606" max="4610" width="10.140625" style="92" customWidth="1"/>
    <col min="4611" max="4611" width="2.5703125" style="92" customWidth="1"/>
    <col min="4612" max="4612" width="1.5703125" style="92" customWidth="1"/>
    <col min="4613" max="4614" width="12" style="92" customWidth="1"/>
    <col min="4615" max="4620" width="13" style="92" customWidth="1"/>
    <col min="4621" max="4621" width="10.28515625" style="92" customWidth="1"/>
    <col min="4622" max="4860" width="11.42578125" style="92"/>
    <col min="4861" max="4861" width="18.28515625" style="92" customWidth="1"/>
    <col min="4862" max="4866" width="10.140625" style="92" customWidth="1"/>
    <col min="4867" max="4867" width="2.5703125" style="92" customWidth="1"/>
    <col min="4868" max="4868" width="1.5703125" style="92" customWidth="1"/>
    <col min="4869" max="4870" width="12" style="92" customWidth="1"/>
    <col min="4871" max="4876" width="13" style="92" customWidth="1"/>
    <col min="4877" max="4877" width="10.28515625" style="92" customWidth="1"/>
    <col min="4878" max="5116" width="11.42578125" style="92"/>
    <col min="5117" max="5117" width="18.28515625" style="92" customWidth="1"/>
    <col min="5118" max="5122" width="10.140625" style="92" customWidth="1"/>
    <col min="5123" max="5123" width="2.5703125" style="92" customWidth="1"/>
    <col min="5124" max="5124" width="1.5703125" style="92" customWidth="1"/>
    <col min="5125" max="5126" width="12" style="92" customWidth="1"/>
    <col min="5127" max="5132" width="13" style="92" customWidth="1"/>
    <col min="5133" max="5133" width="10.28515625" style="92" customWidth="1"/>
    <col min="5134" max="5372" width="11.42578125" style="92"/>
    <col min="5373" max="5373" width="18.28515625" style="92" customWidth="1"/>
    <col min="5374" max="5378" width="10.140625" style="92" customWidth="1"/>
    <col min="5379" max="5379" width="2.5703125" style="92" customWidth="1"/>
    <col min="5380" max="5380" width="1.5703125" style="92" customWidth="1"/>
    <col min="5381" max="5382" width="12" style="92" customWidth="1"/>
    <col min="5383" max="5388" width="13" style="92" customWidth="1"/>
    <col min="5389" max="5389" width="10.28515625" style="92" customWidth="1"/>
    <col min="5390" max="5628" width="11.42578125" style="92"/>
    <col min="5629" max="5629" width="18.28515625" style="92" customWidth="1"/>
    <col min="5630" max="5634" width="10.140625" style="92" customWidth="1"/>
    <col min="5635" max="5635" width="2.5703125" style="92" customWidth="1"/>
    <col min="5636" max="5636" width="1.5703125" style="92" customWidth="1"/>
    <col min="5637" max="5638" width="12" style="92" customWidth="1"/>
    <col min="5639" max="5644" width="13" style="92" customWidth="1"/>
    <col min="5645" max="5645" width="10.28515625" style="92" customWidth="1"/>
    <col min="5646" max="5884" width="11.42578125" style="92"/>
    <col min="5885" max="5885" width="18.28515625" style="92" customWidth="1"/>
    <col min="5886" max="5890" width="10.140625" style="92" customWidth="1"/>
    <col min="5891" max="5891" width="2.5703125" style="92" customWidth="1"/>
    <col min="5892" max="5892" width="1.5703125" style="92" customWidth="1"/>
    <col min="5893" max="5894" width="12" style="92" customWidth="1"/>
    <col min="5895" max="5900" width="13" style="92" customWidth="1"/>
    <col min="5901" max="5901" width="10.28515625" style="92" customWidth="1"/>
    <col min="5902" max="6140" width="11.42578125" style="92"/>
    <col min="6141" max="6141" width="18.28515625" style="92" customWidth="1"/>
    <col min="6142" max="6146" width="10.140625" style="92" customWidth="1"/>
    <col min="6147" max="6147" width="2.5703125" style="92" customWidth="1"/>
    <col min="6148" max="6148" width="1.5703125" style="92" customWidth="1"/>
    <col min="6149" max="6150" width="12" style="92" customWidth="1"/>
    <col min="6151" max="6156" width="13" style="92" customWidth="1"/>
    <col min="6157" max="6157" width="10.28515625" style="92" customWidth="1"/>
    <col min="6158" max="6396" width="11.42578125" style="92"/>
    <col min="6397" max="6397" width="18.28515625" style="92" customWidth="1"/>
    <col min="6398" max="6402" width="10.140625" style="92" customWidth="1"/>
    <col min="6403" max="6403" width="2.5703125" style="92" customWidth="1"/>
    <col min="6404" max="6404" width="1.5703125" style="92" customWidth="1"/>
    <col min="6405" max="6406" width="12" style="92" customWidth="1"/>
    <col min="6407" max="6412" width="13" style="92" customWidth="1"/>
    <col min="6413" max="6413" width="10.28515625" style="92" customWidth="1"/>
    <col min="6414" max="6652" width="11.42578125" style="92"/>
    <col min="6653" max="6653" width="18.28515625" style="92" customWidth="1"/>
    <col min="6654" max="6658" width="10.140625" style="92" customWidth="1"/>
    <col min="6659" max="6659" width="2.5703125" style="92" customWidth="1"/>
    <col min="6660" max="6660" width="1.5703125" style="92" customWidth="1"/>
    <col min="6661" max="6662" width="12" style="92" customWidth="1"/>
    <col min="6663" max="6668" width="13" style="92" customWidth="1"/>
    <col min="6669" max="6669" width="10.28515625" style="92" customWidth="1"/>
    <col min="6670" max="6908" width="11.42578125" style="92"/>
    <col min="6909" max="6909" width="18.28515625" style="92" customWidth="1"/>
    <col min="6910" max="6914" width="10.140625" style="92" customWidth="1"/>
    <col min="6915" max="6915" width="2.5703125" style="92" customWidth="1"/>
    <col min="6916" max="6916" width="1.5703125" style="92" customWidth="1"/>
    <col min="6917" max="6918" width="12" style="92" customWidth="1"/>
    <col min="6919" max="6924" width="13" style="92" customWidth="1"/>
    <col min="6925" max="6925" width="10.28515625" style="92" customWidth="1"/>
    <col min="6926" max="7164" width="11.42578125" style="92"/>
    <col min="7165" max="7165" width="18.28515625" style="92" customWidth="1"/>
    <col min="7166" max="7170" width="10.140625" style="92" customWidth="1"/>
    <col min="7171" max="7171" width="2.5703125" style="92" customWidth="1"/>
    <col min="7172" max="7172" width="1.5703125" style="92" customWidth="1"/>
    <col min="7173" max="7174" width="12" style="92" customWidth="1"/>
    <col min="7175" max="7180" width="13" style="92" customWidth="1"/>
    <col min="7181" max="7181" width="10.28515625" style="92" customWidth="1"/>
    <col min="7182" max="7420" width="11.42578125" style="92"/>
    <col min="7421" max="7421" width="18.28515625" style="92" customWidth="1"/>
    <col min="7422" max="7426" width="10.140625" style="92" customWidth="1"/>
    <col min="7427" max="7427" width="2.5703125" style="92" customWidth="1"/>
    <col min="7428" max="7428" width="1.5703125" style="92" customWidth="1"/>
    <col min="7429" max="7430" width="12" style="92" customWidth="1"/>
    <col min="7431" max="7436" width="13" style="92" customWidth="1"/>
    <col min="7437" max="7437" width="10.28515625" style="92" customWidth="1"/>
    <col min="7438" max="7676" width="11.42578125" style="92"/>
    <col min="7677" max="7677" width="18.28515625" style="92" customWidth="1"/>
    <col min="7678" max="7682" width="10.140625" style="92" customWidth="1"/>
    <col min="7683" max="7683" width="2.5703125" style="92" customWidth="1"/>
    <col min="7684" max="7684" width="1.5703125" style="92" customWidth="1"/>
    <col min="7685" max="7686" width="12" style="92" customWidth="1"/>
    <col min="7687" max="7692" width="13" style="92" customWidth="1"/>
    <col min="7693" max="7693" width="10.28515625" style="92" customWidth="1"/>
    <col min="7694" max="7932" width="11.42578125" style="92"/>
    <col min="7933" max="7933" width="18.28515625" style="92" customWidth="1"/>
    <col min="7934" max="7938" width="10.140625" style="92" customWidth="1"/>
    <col min="7939" max="7939" width="2.5703125" style="92" customWidth="1"/>
    <col min="7940" max="7940" width="1.5703125" style="92" customWidth="1"/>
    <col min="7941" max="7942" width="12" style="92" customWidth="1"/>
    <col min="7943" max="7948" width="13" style="92" customWidth="1"/>
    <col min="7949" max="7949" width="10.28515625" style="92" customWidth="1"/>
    <col min="7950" max="8188" width="11.42578125" style="92"/>
    <col min="8189" max="8189" width="18.28515625" style="92" customWidth="1"/>
    <col min="8190" max="8194" width="10.140625" style="92" customWidth="1"/>
    <col min="8195" max="8195" width="2.5703125" style="92" customWidth="1"/>
    <col min="8196" max="8196" width="1.5703125" style="92" customWidth="1"/>
    <col min="8197" max="8198" width="12" style="92" customWidth="1"/>
    <col min="8199" max="8204" width="13" style="92" customWidth="1"/>
    <col min="8205" max="8205" width="10.28515625" style="92" customWidth="1"/>
    <col min="8206" max="8444" width="11.42578125" style="92"/>
    <col min="8445" max="8445" width="18.28515625" style="92" customWidth="1"/>
    <col min="8446" max="8450" width="10.140625" style="92" customWidth="1"/>
    <col min="8451" max="8451" width="2.5703125" style="92" customWidth="1"/>
    <col min="8452" max="8452" width="1.5703125" style="92" customWidth="1"/>
    <col min="8453" max="8454" width="12" style="92" customWidth="1"/>
    <col min="8455" max="8460" width="13" style="92" customWidth="1"/>
    <col min="8461" max="8461" width="10.28515625" style="92" customWidth="1"/>
    <col min="8462" max="8700" width="11.42578125" style="92"/>
    <col min="8701" max="8701" width="18.28515625" style="92" customWidth="1"/>
    <col min="8702" max="8706" width="10.140625" style="92" customWidth="1"/>
    <col min="8707" max="8707" width="2.5703125" style="92" customWidth="1"/>
    <col min="8708" max="8708" width="1.5703125" style="92" customWidth="1"/>
    <col min="8709" max="8710" width="12" style="92" customWidth="1"/>
    <col min="8711" max="8716" width="13" style="92" customWidth="1"/>
    <col min="8717" max="8717" width="10.28515625" style="92" customWidth="1"/>
    <col min="8718" max="8956" width="11.42578125" style="92"/>
    <col min="8957" max="8957" width="18.28515625" style="92" customWidth="1"/>
    <col min="8958" max="8962" width="10.140625" style="92" customWidth="1"/>
    <col min="8963" max="8963" width="2.5703125" style="92" customWidth="1"/>
    <col min="8964" max="8964" width="1.5703125" style="92" customWidth="1"/>
    <col min="8965" max="8966" width="12" style="92" customWidth="1"/>
    <col min="8967" max="8972" width="13" style="92" customWidth="1"/>
    <col min="8973" max="8973" width="10.28515625" style="92" customWidth="1"/>
    <col min="8974" max="9212" width="11.42578125" style="92"/>
    <col min="9213" max="9213" width="18.28515625" style="92" customWidth="1"/>
    <col min="9214" max="9218" width="10.140625" style="92" customWidth="1"/>
    <col min="9219" max="9219" width="2.5703125" style="92" customWidth="1"/>
    <col min="9220" max="9220" width="1.5703125" style="92" customWidth="1"/>
    <col min="9221" max="9222" width="12" style="92" customWidth="1"/>
    <col min="9223" max="9228" width="13" style="92" customWidth="1"/>
    <col min="9229" max="9229" width="10.28515625" style="92" customWidth="1"/>
    <col min="9230" max="9468" width="11.42578125" style="92"/>
    <col min="9469" max="9469" width="18.28515625" style="92" customWidth="1"/>
    <col min="9470" max="9474" width="10.140625" style="92" customWidth="1"/>
    <col min="9475" max="9475" width="2.5703125" style="92" customWidth="1"/>
    <col min="9476" max="9476" width="1.5703125" style="92" customWidth="1"/>
    <col min="9477" max="9478" width="12" style="92" customWidth="1"/>
    <col min="9479" max="9484" width="13" style="92" customWidth="1"/>
    <col min="9485" max="9485" width="10.28515625" style="92" customWidth="1"/>
    <col min="9486" max="9724" width="11.42578125" style="92"/>
    <col min="9725" max="9725" width="18.28515625" style="92" customWidth="1"/>
    <col min="9726" max="9730" width="10.140625" style="92" customWidth="1"/>
    <col min="9731" max="9731" width="2.5703125" style="92" customWidth="1"/>
    <col min="9732" max="9732" width="1.5703125" style="92" customWidth="1"/>
    <col min="9733" max="9734" width="12" style="92" customWidth="1"/>
    <col min="9735" max="9740" width="13" style="92" customWidth="1"/>
    <col min="9741" max="9741" width="10.28515625" style="92" customWidth="1"/>
    <col min="9742" max="9980" width="11.42578125" style="92"/>
    <col min="9981" max="9981" width="18.28515625" style="92" customWidth="1"/>
    <col min="9982" max="9986" width="10.140625" style="92" customWidth="1"/>
    <col min="9987" max="9987" width="2.5703125" style="92" customWidth="1"/>
    <col min="9988" max="9988" width="1.5703125" style="92" customWidth="1"/>
    <col min="9989" max="9990" width="12" style="92" customWidth="1"/>
    <col min="9991" max="9996" width="13" style="92" customWidth="1"/>
    <col min="9997" max="9997" width="10.28515625" style="92" customWidth="1"/>
    <col min="9998" max="10236" width="11.42578125" style="92"/>
    <col min="10237" max="10237" width="18.28515625" style="92" customWidth="1"/>
    <col min="10238" max="10242" width="10.140625" style="92" customWidth="1"/>
    <col min="10243" max="10243" width="2.5703125" style="92" customWidth="1"/>
    <col min="10244" max="10244" width="1.5703125" style="92" customWidth="1"/>
    <col min="10245" max="10246" width="12" style="92" customWidth="1"/>
    <col min="10247" max="10252" width="13" style="92" customWidth="1"/>
    <col min="10253" max="10253" width="10.28515625" style="92" customWidth="1"/>
    <col min="10254" max="10492" width="11.42578125" style="92"/>
    <col min="10493" max="10493" width="18.28515625" style="92" customWidth="1"/>
    <col min="10494" max="10498" width="10.140625" style="92" customWidth="1"/>
    <col min="10499" max="10499" width="2.5703125" style="92" customWidth="1"/>
    <col min="10500" max="10500" width="1.5703125" style="92" customWidth="1"/>
    <col min="10501" max="10502" width="12" style="92" customWidth="1"/>
    <col min="10503" max="10508" width="13" style="92" customWidth="1"/>
    <col min="10509" max="10509" width="10.28515625" style="92" customWidth="1"/>
    <col min="10510" max="10748" width="11.42578125" style="92"/>
    <col min="10749" max="10749" width="18.28515625" style="92" customWidth="1"/>
    <col min="10750" max="10754" width="10.140625" style="92" customWidth="1"/>
    <col min="10755" max="10755" width="2.5703125" style="92" customWidth="1"/>
    <col min="10756" max="10756" width="1.5703125" style="92" customWidth="1"/>
    <col min="10757" max="10758" width="12" style="92" customWidth="1"/>
    <col min="10759" max="10764" width="13" style="92" customWidth="1"/>
    <col min="10765" max="10765" width="10.28515625" style="92" customWidth="1"/>
    <col min="10766" max="11004" width="11.42578125" style="92"/>
    <col min="11005" max="11005" width="18.28515625" style="92" customWidth="1"/>
    <col min="11006" max="11010" width="10.140625" style="92" customWidth="1"/>
    <col min="11011" max="11011" width="2.5703125" style="92" customWidth="1"/>
    <col min="11012" max="11012" width="1.5703125" style="92" customWidth="1"/>
    <col min="11013" max="11014" width="12" style="92" customWidth="1"/>
    <col min="11015" max="11020" width="13" style="92" customWidth="1"/>
    <col min="11021" max="11021" width="10.28515625" style="92" customWidth="1"/>
    <col min="11022" max="11260" width="11.42578125" style="92"/>
    <col min="11261" max="11261" width="18.28515625" style="92" customWidth="1"/>
    <col min="11262" max="11266" width="10.140625" style="92" customWidth="1"/>
    <col min="11267" max="11267" width="2.5703125" style="92" customWidth="1"/>
    <col min="11268" max="11268" width="1.5703125" style="92" customWidth="1"/>
    <col min="11269" max="11270" width="12" style="92" customWidth="1"/>
    <col min="11271" max="11276" width="13" style="92" customWidth="1"/>
    <col min="11277" max="11277" width="10.28515625" style="92" customWidth="1"/>
    <col min="11278" max="11516" width="11.42578125" style="92"/>
    <col min="11517" max="11517" width="18.28515625" style="92" customWidth="1"/>
    <col min="11518" max="11522" width="10.140625" style="92" customWidth="1"/>
    <col min="11523" max="11523" width="2.5703125" style="92" customWidth="1"/>
    <col min="11524" max="11524" width="1.5703125" style="92" customWidth="1"/>
    <col min="11525" max="11526" width="12" style="92" customWidth="1"/>
    <col min="11527" max="11532" width="13" style="92" customWidth="1"/>
    <col min="11533" max="11533" width="10.28515625" style="92" customWidth="1"/>
    <col min="11534" max="11772" width="11.42578125" style="92"/>
    <col min="11773" max="11773" width="18.28515625" style="92" customWidth="1"/>
    <col min="11774" max="11778" width="10.140625" style="92" customWidth="1"/>
    <col min="11779" max="11779" width="2.5703125" style="92" customWidth="1"/>
    <col min="11780" max="11780" width="1.5703125" style="92" customWidth="1"/>
    <col min="11781" max="11782" width="12" style="92" customWidth="1"/>
    <col min="11783" max="11788" width="13" style="92" customWidth="1"/>
    <col min="11789" max="11789" width="10.28515625" style="92" customWidth="1"/>
    <col min="11790" max="12028" width="11.42578125" style="92"/>
    <col min="12029" max="12029" width="18.28515625" style="92" customWidth="1"/>
    <col min="12030" max="12034" width="10.140625" style="92" customWidth="1"/>
    <col min="12035" max="12035" width="2.5703125" style="92" customWidth="1"/>
    <col min="12036" max="12036" width="1.5703125" style="92" customWidth="1"/>
    <col min="12037" max="12038" width="12" style="92" customWidth="1"/>
    <col min="12039" max="12044" width="13" style="92" customWidth="1"/>
    <col min="12045" max="12045" width="10.28515625" style="92" customWidth="1"/>
    <col min="12046" max="12284" width="11.42578125" style="92"/>
    <col min="12285" max="12285" width="18.28515625" style="92" customWidth="1"/>
    <col min="12286" max="12290" width="10.140625" style="92" customWidth="1"/>
    <col min="12291" max="12291" width="2.5703125" style="92" customWidth="1"/>
    <col min="12292" max="12292" width="1.5703125" style="92" customWidth="1"/>
    <col min="12293" max="12294" width="12" style="92" customWidth="1"/>
    <col min="12295" max="12300" width="13" style="92" customWidth="1"/>
    <col min="12301" max="12301" width="10.28515625" style="92" customWidth="1"/>
    <col min="12302" max="12540" width="11.42578125" style="92"/>
    <col min="12541" max="12541" width="18.28515625" style="92" customWidth="1"/>
    <col min="12542" max="12546" width="10.140625" style="92" customWidth="1"/>
    <col min="12547" max="12547" width="2.5703125" style="92" customWidth="1"/>
    <col min="12548" max="12548" width="1.5703125" style="92" customWidth="1"/>
    <col min="12549" max="12550" width="12" style="92" customWidth="1"/>
    <col min="12551" max="12556" width="13" style="92" customWidth="1"/>
    <col min="12557" max="12557" width="10.28515625" style="92" customWidth="1"/>
    <col min="12558" max="12796" width="11.42578125" style="92"/>
    <col min="12797" max="12797" width="18.28515625" style="92" customWidth="1"/>
    <col min="12798" max="12802" width="10.140625" style="92" customWidth="1"/>
    <col min="12803" max="12803" width="2.5703125" style="92" customWidth="1"/>
    <col min="12804" max="12804" width="1.5703125" style="92" customWidth="1"/>
    <col min="12805" max="12806" width="12" style="92" customWidth="1"/>
    <col min="12807" max="12812" width="13" style="92" customWidth="1"/>
    <col min="12813" max="12813" width="10.28515625" style="92" customWidth="1"/>
    <col min="12814" max="13052" width="11.42578125" style="92"/>
    <col min="13053" max="13053" width="18.28515625" style="92" customWidth="1"/>
    <col min="13054" max="13058" width="10.140625" style="92" customWidth="1"/>
    <col min="13059" max="13059" width="2.5703125" style="92" customWidth="1"/>
    <col min="13060" max="13060" width="1.5703125" style="92" customWidth="1"/>
    <col min="13061" max="13062" width="12" style="92" customWidth="1"/>
    <col min="13063" max="13068" width="13" style="92" customWidth="1"/>
    <col min="13069" max="13069" width="10.28515625" style="92" customWidth="1"/>
    <col min="13070" max="13308" width="11.42578125" style="92"/>
    <col min="13309" max="13309" width="18.28515625" style="92" customWidth="1"/>
    <col min="13310" max="13314" width="10.140625" style="92" customWidth="1"/>
    <col min="13315" max="13315" width="2.5703125" style="92" customWidth="1"/>
    <col min="13316" max="13316" width="1.5703125" style="92" customWidth="1"/>
    <col min="13317" max="13318" width="12" style="92" customWidth="1"/>
    <col min="13319" max="13324" width="13" style="92" customWidth="1"/>
    <col min="13325" max="13325" width="10.28515625" style="92" customWidth="1"/>
    <col min="13326" max="13564" width="11.42578125" style="92"/>
    <col min="13565" max="13565" width="18.28515625" style="92" customWidth="1"/>
    <col min="13566" max="13570" width="10.140625" style="92" customWidth="1"/>
    <col min="13571" max="13571" width="2.5703125" style="92" customWidth="1"/>
    <col min="13572" max="13572" width="1.5703125" style="92" customWidth="1"/>
    <col min="13573" max="13574" width="12" style="92" customWidth="1"/>
    <col min="13575" max="13580" width="13" style="92" customWidth="1"/>
    <col min="13581" max="13581" width="10.28515625" style="92" customWidth="1"/>
    <col min="13582" max="13820" width="11.42578125" style="92"/>
    <col min="13821" max="13821" width="18.28515625" style="92" customWidth="1"/>
    <col min="13822" max="13826" width="10.140625" style="92" customWidth="1"/>
    <col min="13827" max="13827" width="2.5703125" style="92" customWidth="1"/>
    <col min="13828" max="13828" width="1.5703125" style="92" customWidth="1"/>
    <col min="13829" max="13830" width="12" style="92" customWidth="1"/>
    <col min="13831" max="13836" width="13" style="92" customWidth="1"/>
    <col min="13837" max="13837" width="10.28515625" style="92" customWidth="1"/>
    <col min="13838" max="14076" width="11.42578125" style="92"/>
    <col min="14077" max="14077" width="18.28515625" style="92" customWidth="1"/>
    <col min="14078" max="14082" width="10.140625" style="92" customWidth="1"/>
    <col min="14083" max="14083" width="2.5703125" style="92" customWidth="1"/>
    <col min="14084" max="14084" width="1.5703125" style="92" customWidth="1"/>
    <col min="14085" max="14086" width="12" style="92" customWidth="1"/>
    <col min="14087" max="14092" width="13" style="92" customWidth="1"/>
    <col min="14093" max="14093" width="10.28515625" style="92" customWidth="1"/>
    <col min="14094" max="14332" width="11.42578125" style="92"/>
    <col min="14333" max="14333" width="18.28515625" style="92" customWidth="1"/>
    <col min="14334" max="14338" width="10.140625" style="92" customWidth="1"/>
    <col min="14339" max="14339" width="2.5703125" style="92" customWidth="1"/>
    <col min="14340" max="14340" width="1.5703125" style="92" customWidth="1"/>
    <col min="14341" max="14342" width="12" style="92" customWidth="1"/>
    <col min="14343" max="14348" width="13" style="92" customWidth="1"/>
    <col min="14349" max="14349" width="10.28515625" style="92" customWidth="1"/>
    <col min="14350" max="14588" width="11.42578125" style="92"/>
    <col min="14589" max="14589" width="18.28515625" style="92" customWidth="1"/>
    <col min="14590" max="14594" width="10.140625" style="92" customWidth="1"/>
    <col min="14595" max="14595" width="2.5703125" style="92" customWidth="1"/>
    <col min="14596" max="14596" width="1.5703125" style="92" customWidth="1"/>
    <col min="14597" max="14598" width="12" style="92" customWidth="1"/>
    <col min="14599" max="14604" width="13" style="92" customWidth="1"/>
    <col min="14605" max="14605" width="10.28515625" style="92" customWidth="1"/>
    <col min="14606" max="14844" width="11.42578125" style="92"/>
    <col min="14845" max="14845" width="18.28515625" style="92" customWidth="1"/>
    <col min="14846" max="14850" width="10.140625" style="92" customWidth="1"/>
    <col min="14851" max="14851" width="2.5703125" style="92" customWidth="1"/>
    <col min="14852" max="14852" width="1.5703125" style="92" customWidth="1"/>
    <col min="14853" max="14854" width="12" style="92" customWidth="1"/>
    <col min="14855" max="14860" width="13" style="92" customWidth="1"/>
    <col min="14861" max="14861" width="10.28515625" style="92" customWidth="1"/>
    <col min="14862" max="15100" width="11.42578125" style="92"/>
    <col min="15101" max="15101" width="18.28515625" style="92" customWidth="1"/>
    <col min="15102" max="15106" width="10.140625" style="92" customWidth="1"/>
    <col min="15107" max="15107" width="2.5703125" style="92" customWidth="1"/>
    <col min="15108" max="15108" width="1.5703125" style="92" customWidth="1"/>
    <col min="15109" max="15110" width="12" style="92" customWidth="1"/>
    <col min="15111" max="15116" width="13" style="92" customWidth="1"/>
    <col min="15117" max="15117" width="10.28515625" style="92" customWidth="1"/>
    <col min="15118" max="15356" width="11.42578125" style="92"/>
    <col min="15357" max="15357" width="18.28515625" style="92" customWidth="1"/>
    <col min="15358" max="15362" width="10.140625" style="92" customWidth="1"/>
    <col min="15363" max="15363" width="2.5703125" style="92" customWidth="1"/>
    <col min="15364" max="15364" width="1.5703125" style="92" customWidth="1"/>
    <col min="15365" max="15366" width="12" style="92" customWidth="1"/>
    <col min="15367" max="15372" width="13" style="92" customWidth="1"/>
    <col min="15373" max="15373" width="10.28515625" style="92" customWidth="1"/>
    <col min="15374" max="15612" width="11.42578125" style="92"/>
    <col min="15613" max="15613" width="18.28515625" style="92" customWidth="1"/>
    <col min="15614" max="15618" width="10.140625" style="92" customWidth="1"/>
    <col min="15619" max="15619" width="2.5703125" style="92" customWidth="1"/>
    <col min="15620" max="15620" width="1.5703125" style="92" customWidth="1"/>
    <col min="15621" max="15622" width="12" style="92" customWidth="1"/>
    <col min="15623" max="15628" width="13" style="92" customWidth="1"/>
    <col min="15629" max="15629" width="10.28515625" style="92" customWidth="1"/>
    <col min="15630" max="15868" width="11.42578125" style="92"/>
    <col min="15869" max="15869" width="18.28515625" style="92" customWidth="1"/>
    <col min="15870" max="15874" width="10.140625" style="92" customWidth="1"/>
    <col min="15875" max="15875" width="2.5703125" style="92" customWidth="1"/>
    <col min="15876" max="15876" width="1.5703125" style="92" customWidth="1"/>
    <col min="15877" max="15878" width="12" style="92" customWidth="1"/>
    <col min="15879" max="15884" width="13" style="92" customWidth="1"/>
    <col min="15885" max="15885" width="10.28515625" style="92" customWidth="1"/>
    <col min="15886" max="16124" width="11.42578125" style="92"/>
    <col min="16125" max="16125" width="18.28515625" style="92" customWidth="1"/>
    <col min="16126" max="16130" width="10.140625" style="92" customWidth="1"/>
    <col min="16131" max="16131" width="2.5703125" style="92" customWidth="1"/>
    <col min="16132" max="16132" width="1.5703125" style="92" customWidth="1"/>
    <col min="16133" max="16134" width="12" style="92" customWidth="1"/>
    <col min="16135" max="16140" width="13" style="92" customWidth="1"/>
    <col min="16141" max="16141" width="10.28515625" style="92" customWidth="1"/>
    <col min="16142" max="16384" width="11.42578125" style="92"/>
  </cols>
  <sheetData>
    <row r="1" spans="1:17" s="73" customFormat="1" ht="21" customHeight="1">
      <c r="C1" s="74"/>
      <c r="D1" s="74"/>
      <c r="E1" s="74"/>
      <c r="F1" s="74"/>
      <c r="G1" s="74"/>
      <c r="H1" s="74"/>
      <c r="I1" s="74"/>
      <c r="J1" s="74"/>
      <c r="K1" s="75"/>
      <c r="L1" s="75"/>
    </row>
    <row r="2" spans="1:17" s="73" customFormat="1" ht="21" customHeight="1">
      <c r="C2" s="74"/>
      <c r="D2" s="74"/>
      <c r="E2" s="74"/>
      <c r="F2" s="74"/>
      <c r="G2" s="74"/>
      <c r="H2" s="74"/>
      <c r="I2" s="74"/>
      <c r="J2" s="74"/>
      <c r="K2" s="75"/>
      <c r="L2" s="75"/>
    </row>
    <row r="3" spans="1:17" s="73" customFormat="1" ht="21" customHeight="1">
      <c r="C3" s="74"/>
      <c r="D3" s="74"/>
      <c r="E3" s="74"/>
      <c r="F3" s="74"/>
      <c r="G3" s="74"/>
      <c r="H3" s="74"/>
      <c r="I3" s="74"/>
      <c r="J3" s="74"/>
      <c r="K3" s="75"/>
      <c r="L3" s="75"/>
    </row>
    <row r="4" spans="1:17" s="73" customFormat="1" ht="15.75" customHeight="1">
      <c r="C4" s="74"/>
      <c r="D4" s="74"/>
      <c r="E4" s="74"/>
      <c r="F4" s="74"/>
      <c r="G4" s="74"/>
      <c r="H4" s="74"/>
      <c r="I4" s="74"/>
      <c r="J4" s="74"/>
      <c r="K4" s="75"/>
      <c r="L4" s="75"/>
    </row>
    <row r="5" spans="1:17" s="73" customFormat="1" ht="15.75" customHeight="1">
      <c r="A5" s="6" t="s">
        <v>51</v>
      </c>
      <c r="C5" s="74"/>
      <c r="D5" s="74"/>
      <c r="E5" s="74"/>
      <c r="F5" s="74"/>
      <c r="G5" s="74"/>
      <c r="H5" s="74"/>
      <c r="I5" s="74"/>
      <c r="J5" s="74"/>
      <c r="K5" s="75"/>
      <c r="L5" s="75"/>
    </row>
    <row r="6" spans="1:17" s="73" customFormat="1" ht="24.75" customHeight="1">
      <c r="A6" s="198" t="s">
        <v>54</v>
      </c>
      <c r="B6" s="198"/>
      <c r="C6" s="198"/>
      <c r="D6" s="198"/>
      <c r="E6" s="198"/>
      <c r="F6" s="198"/>
      <c r="G6" s="198"/>
      <c r="H6" s="198"/>
      <c r="I6" s="198"/>
      <c r="J6" s="198"/>
      <c r="K6" s="75"/>
      <c r="L6" s="75"/>
    </row>
    <row r="7" spans="1:17" s="73" customFormat="1" ht="22.5" customHeight="1">
      <c r="A7" s="199"/>
      <c r="B7" s="199"/>
      <c r="C7" s="199"/>
      <c r="D7" s="199"/>
      <c r="E7" s="199"/>
      <c r="F7" s="199"/>
      <c r="G7" s="199"/>
      <c r="H7" s="199"/>
      <c r="I7" s="199"/>
      <c r="J7" s="199"/>
      <c r="K7" s="172"/>
      <c r="L7" s="172"/>
      <c r="M7" s="76"/>
      <c r="N7" s="76"/>
      <c r="O7" s="76"/>
      <c r="P7" s="76"/>
      <c r="Q7" s="76"/>
    </row>
    <row r="8" spans="1:17" s="73" customFormat="1" ht="15.75" customHeight="1">
      <c r="G8" s="171"/>
      <c r="L8" s="75"/>
      <c r="P8" s="170"/>
      <c r="Q8" s="170"/>
    </row>
    <row r="9" spans="1:17" s="80" customFormat="1" ht="15" customHeight="1">
      <c r="A9" s="77"/>
      <c r="B9" s="200" t="s">
        <v>42</v>
      </c>
      <c r="C9" s="201"/>
      <c r="D9" s="201"/>
      <c r="E9" s="201"/>
      <c r="F9" s="202"/>
      <c r="G9" s="171"/>
      <c r="H9" s="78"/>
      <c r="I9" s="79"/>
      <c r="J9" s="78"/>
      <c r="L9" s="81"/>
      <c r="O9" s="170"/>
      <c r="P9" s="170"/>
      <c r="Q9" s="170"/>
    </row>
    <row r="10" spans="1:17" s="80" customFormat="1" ht="15" customHeight="1">
      <c r="A10" s="77"/>
      <c r="B10" s="203">
        <v>2007</v>
      </c>
      <c r="C10" s="203">
        <v>2008</v>
      </c>
      <c r="D10" s="203">
        <v>2009</v>
      </c>
      <c r="E10" s="203">
        <v>2010</v>
      </c>
      <c r="F10" s="203">
        <v>2011</v>
      </c>
      <c r="G10" s="171"/>
      <c r="H10" s="205" t="s">
        <v>109</v>
      </c>
      <c r="I10" s="206"/>
      <c r="J10" s="104"/>
      <c r="K10" s="82"/>
      <c r="L10" s="81"/>
      <c r="O10" s="170"/>
      <c r="P10" s="170"/>
      <c r="Q10" s="170"/>
    </row>
    <row r="11" spans="1:17" s="83" customFormat="1" ht="11.25" customHeight="1">
      <c r="A11" s="80"/>
      <c r="B11" s="204"/>
      <c r="C11" s="204"/>
      <c r="D11" s="204"/>
      <c r="E11" s="204"/>
      <c r="F11" s="204"/>
      <c r="G11" s="171"/>
      <c r="H11" s="140" t="s">
        <v>2</v>
      </c>
      <c r="I11" s="140" t="s">
        <v>3</v>
      </c>
      <c r="O11" s="207"/>
      <c r="P11" s="207"/>
      <c r="Q11" s="207"/>
    </row>
    <row r="12" spans="1:17" s="83" customFormat="1" ht="23.25" customHeight="1">
      <c r="A12" s="139" t="s">
        <v>48</v>
      </c>
      <c r="B12" s="84">
        <v>64679</v>
      </c>
      <c r="C12" s="84">
        <v>73862</v>
      </c>
      <c r="D12" s="84">
        <v>67438</v>
      </c>
      <c r="E12" s="84">
        <v>74265</v>
      </c>
      <c r="F12" s="84">
        <v>68098</v>
      </c>
      <c r="G12" s="171"/>
      <c r="H12" s="85">
        <f>F12-E12</f>
        <v>-6167</v>
      </c>
      <c r="I12" s="86">
        <f>F12/E12-1</f>
        <v>-8.3040463206086268E-2</v>
      </c>
      <c r="K12" s="87"/>
      <c r="L12" s="203"/>
      <c r="M12" s="87"/>
      <c r="O12" s="207"/>
      <c r="P12" s="207"/>
      <c r="Q12" s="207"/>
    </row>
    <row r="13" spans="1:17" s="83" customFormat="1" ht="12" customHeight="1">
      <c r="A13" s="88"/>
      <c r="B13" s="89"/>
      <c r="C13" s="89"/>
      <c r="D13" s="89"/>
      <c r="E13" s="89"/>
      <c r="F13" s="89"/>
      <c r="G13" s="171"/>
      <c r="H13" s="171"/>
      <c r="I13" s="171"/>
      <c r="J13" s="171"/>
      <c r="K13" s="87"/>
      <c r="L13" s="204"/>
      <c r="M13" s="87"/>
      <c r="O13" s="170"/>
      <c r="P13" s="170"/>
      <c r="Q13" s="170"/>
    </row>
    <row r="14" spans="1:17" s="83" customFormat="1" ht="12" customHeight="1">
      <c r="A14" s="88"/>
      <c r="B14" s="89"/>
      <c r="C14" s="89"/>
      <c r="D14" s="89"/>
      <c r="E14" s="89"/>
      <c r="F14" s="89"/>
      <c r="G14" s="89"/>
      <c r="H14" s="171"/>
      <c r="I14" s="171"/>
      <c r="J14" s="171"/>
      <c r="K14" s="87"/>
      <c r="L14" s="87"/>
      <c r="M14" s="87"/>
      <c r="O14" s="170"/>
      <c r="P14" s="170"/>
      <c r="Q14" s="170"/>
    </row>
    <row r="15" spans="1:17" s="83" customFormat="1" ht="12" customHeight="1">
      <c r="A15" s="88"/>
      <c r="B15" s="89"/>
      <c r="C15" s="89"/>
      <c r="D15" s="89"/>
      <c r="E15" s="89"/>
      <c r="F15" s="89"/>
      <c r="G15" s="89"/>
      <c r="H15" s="171"/>
      <c r="I15" s="171"/>
      <c r="J15" s="171"/>
      <c r="K15" s="87"/>
      <c r="L15" s="87"/>
      <c r="M15" s="87"/>
      <c r="O15" s="170"/>
      <c r="P15" s="170"/>
      <c r="Q15" s="170"/>
    </row>
    <row r="16" spans="1:17" ht="21" customHeight="1">
      <c r="A16" s="90"/>
      <c r="B16" s="208"/>
      <c r="C16" s="208"/>
      <c r="D16" s="208"/>
      <c r="E16" s="208"/>
      <c r="F16" s="171"/>
      <c r="G16" s="171"/>
      <c r="H16" s="171"/>
      <c r="I16" s="171"/>
      <c r="J16" s="171"/>
      <c r="K16" s="91"/>
      <c r="O16" s="207"/>
      <c r="P16" s="207"/>
      <c r="Q16" s="207"/>
    </row>
    <row r="17" spans="1:18" ht="18" customHeight="1">
      <c r="A17" s="93"/>
      <c r="B17" s="94"/>
      <c r="C17" s="94"/>
      <c r="D17" s="94"/>
      <c r="E17" s="94"/>
      <c r="F17" s="94"/>
      <c r="G17" s="94"/>
      <c r="H17" s="94"/>
      <c r="I17" s="95"/>
      <c r="J17" s="95"/>
      <c r="K17" s="96"/>
      <c r="O17" s="207"/>
      <c r="P17" s="207"/>
      <c r="Q17" s="207"/>
    </row>
    <row r="18" spans="1:18" ht="18" customHeight="1">
      <c r="A18" s="97"/>
      <c r="B18" s="98"/>
      <c r="C18" s="99"/>
      <c r="D18" s="99"/>
      <c r="E18" s="98"/>
      <c r="F18" s="98"/>
      <c r="G18" s="98"/>
      <c r="H18" s="98"/>
      <c r="I18" s="100"/>
      <c r="J18" s="100"/>
      <c r="O18" s="207"/>
      <c r="P18" s="207"/>
      <c r="Q18" s="207"/>
    </row>
    <row r="19" spans="1:18" ht="18" customHeight="1"/>
    <row r="20" spans="1:18" ht="18" customHeight="1">
      <c r="O20" s="207"/>
      <c r="P20" s="207"/>
      <c r="Q20" s="207"/>
    </row>
    <row r="21" spans="1:18" ht="18" customHeight="1">
      <c r="O21" s="207"/>
      <c r="P21" s="207"/>
      <c r="Q21" s="207"/>
    </row>
    <row r="22" spans="1:18" ht="18" customHeight="1">
      <c r="E22" s="101"/>
      <c r="F22" s="101"/>
      <c r="G22" s="101"/>
      <c r="H22" s="101"/>
      <c r="I22" s="101"/>
      <c r="J22" s="101"/>
      <c r="K22" s="101"/>
      <c r="L22" s="101"/>
      <c r="M22" s="101"/>
      <c r="N22" s="101"/>
      <c r="O22" s="207"/>
      <c r="P22" s="207"/>
      <c r="Q22" s="207"/>
    </row>
    <row r="23" spans="1:18" ht="18" customHeight="1">
      <c r="E23" s="101"/>
      <c r="F23" s="101"/>
      <c r="G23" s="101"/>
      <c r="H23" s="101"/>
      <c r="I23" s="101"/>
      <c r="J23" s="101"/>
      <c r="K23" s="101"/>
      <c r="L23" s="101"/>
      <c r="M23" s="101"/>
      <c r="N23" s="101"/>
      <c r="O23" s="207"/>
      <c r="P23" s="207"/>
      <c r="Q23" s="207"/>
      <c r="R23" s="101"/>
    </row>
    <row r="24" spans="1:18" ht="18" customHeight="1">
      <c r="E24" s="101"/>
      <c r="F24" s="101"/>
      <c r="G24" s="101"/>
      <c r="H24" s="101"/>
      <c r="I24" s="101"/>
      <c r="J24" s="101"/>
      <c r="K24" s="101"/>
      <c r="L24" s="101"/>
      <c r="M24" s="101"/>
      <c r="N24" s="101"/>
      <c r="O24" s="207"/>
      <c r="P24" s="207"/>
      <c r="Q24" s="207"/>
      <c r="R24" s="101"/>
    </row>
    <row r="25" spans="1:18" ht="18" customHeight="1">
      <c r="E25" s="101"/>
      <c r="F25" s="101"/>
      <c r="G25" s="101"/>
      <c r="H25" s="101"/>
      <c r="I25" s="101"/>
      <c r="J25" s="101"/>
      <c r="K25" s="101"/>
      <c r="L25" s="101"/>
      <c r="M25" s="101"/>
      <c r="N25" s="101"/>
      <c r="O25" s="101"/>
      <c r="P25" s="101"/>
      <c r="Q25" s="101"/>
      <c r="R25" s="101"/>
    </row>
    <row r="26" spans="1:18" ht="18" customHeight="1">
      <c r="E26" s="101"/>
      <c r="F26" s="101"/>
      <c r="G26" s="101"/>
      <c r="H26" s="101"/>
      <c r="I26" s="101"/>
      <c r="J26" s="101"/>
      <c r="K26" s="101"/>
      <c r="L26" s="101"/>
      <c r="M26" s="101"/>
      <c r="N26" s="101"/>
      <c r="O26" s="101"/>
      <c r="P26" s="101"/>
      <c r="Q26" s="101"/>
      <c r="R26" s="101"/>
    </row>
    <row r="27" spans="1:18" ht="18" customHeight="1">
      <c r="O27" s="101"/>
      <c r="P27" s="101"/>
      <c r="Q27" s="101"/>
      <c r="R27" s="101"/>
    </row>
    <row r="28" spans="1:18" ht="18" customHeight="1">
      <c r="O28" s="101"/>
      <c r="P28" s="101"/>
      <c r="Q28" s="101"/>
      <c r="R28" s="101"/>
    </row>
    <row r="29" spans="1:18" ht="18" customHeight="1"/>
    <row r="30" spans="1:18" ht="33" customHeight="1"/>
    <row r="31" spans="1:18" ht="33" customHeight="1"/>
    <row r="32" spans="1:18" ht="33" customHeight="1"/>
    <row r="33" spans="2:2" ht="18" customHeight="1"/>
    <row r="34" spans="2:2" ht="38.25" customHeight="1"/>
    <row r="35" spans="2:2" ht="38.25" customHeight="1">
      <c r="B35" s="102"/>
    </row>
    <row r="36" spans="2:2" ht="48.75" customHeight="1"/>
    <row r="37" spans="2:2" ht="23.25" customHeight="1"/>
    <row r="38" spans="2:2" ht="23.25" customHeight="1"/>
    <row r="40" spans="2:2" ht="8.25" customHeight="1"/>
    <row r="41" spans="2:2" hidden="1"/>
    <row r="42" spans="2:2" hidden="1"/>
    <row r="43" spans="2:2" hidden="1"/>
    <row r="44" spans="2:2" hidden="1"/>
    <row r="45" spans="2:2" hidden="1"/>
    <row r="53" spans="1:1">
      <c r="A53" s="103"/>
    </row>
  </sheetData>
  <autoFilter ref="B21:B31"/>
  <mergeCells count="14">
    <mergeCell ref="O11:Q12"/>
    <mergeCell ref="L12:L13"/>
    <mergeCell ref="B16:E16"/>
    <mergeCell ref="O16:Q18"/>
    <mergeCell ref="O20:Q24"/>
    <mergeCell ref="A6:J6"/>
    <mergeCell ref="A7:J7"/>
    <mergeCell ref="B9:F9"/>
    <mergeCell ref="B10:B11"/>
    <mergeCell ref="C10:C11"/>
    <mergeCell ref="D10:D11"/>
    <mergeCell ref="E10:E11"/>
    <mergeCell ref="F10:F11"/>
    <mergeCell ref="H10:I10"/>
  </mergeCells>
  <conditionalFormatting sqref="H12">
    <cfRule type="cellIs" dxfId="19" priority="2" stopIfTrue="1" operator="lessThan">
      <formula>0</formula>
    </cfRule>
  </conditionalFormatting>
  <conditionalFormatting sqref="B12:F12">
    <cfRule type="iconSet" priority="1">
      <iconSet>
        <cfvo type="percent" val="0"/>
        <cfvo type="percent" val="33"/>
        <cfvo type="percent" val="67"/>
      </iconSet>
    </cfRule>
  </conditionalFormatting>
  <printOptions horizontalCentered="1"/>
  <pageMargins left="0.19685039370078741" right="0.19685039370078741" top="0.39370078740157483" bottom="0.39370078740157483" header="0" footer="0"/>
  <pageSetup scale="98" orientation="portrait" r:id="rId1"/>
  <headerFooter alignWithMargins="0">
    <oddFooter>&amp;C&amp;8&amp;P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53"/>
  <sheetViews>
    <sheetView view="pageBreakPreview" topLeftCell="A28" zoomScale="93" zoomScaleNormal="100" zoomScaleSheetLayoutView="93" zoomScalePageLayoutView="112" workbookViewId="0">
      <selection activeCell="F20" sqref="F20"/>
    </sheetView>
  </sheetViews>
  <sheetFormatPr baseColWidth="10" defaultRowHeight="15"/>
  <cols>
    <col min="1" max="1" width="8" customWidth="1"/>
    <col min="2" max="2" width="13.42578125" customWidth="1"/>
    <col min="3" max="5" width="9.7109375" customWidth="1"/>
    <col min="9" max="9" width="17" customWidth="1"/>
    <col min="252" max="252" width="8" customWidth="1"/>
    <col min="253" max="253" width="13.140625" customWidth="1"/>
    <col min="254" max="259" width="7.7109375" customWidth="1"/>
    <col min="260" max="260" width="9.140625" customWidth="1"/>
    <col min="508" max="508" width="8" customWidth="1"/>
    <col min="509" max="509" width="13.140625" customWidth="1"/>
    <col min="510" max="515" width="7.7109375" customWidth="1"/>
    <col min="516" max="516" width="9.140625" customWidth="1"/>
    <col min="764" max="764" width="8" customWidth="1"/>
    <col min="765" max="765" width="13.140625" customWidth="1"/>
    <col min="766" max="771" width="7.7109375" customWidth="1"/>
    <col min="772" max="772" width="9.140625" customWidth="1"/>
    <col min="1020" max="1020" width="8" customWidth="1"/>
    <col min="1021" max="1021" width="13.140625" customWidth="1"/>
    <col min="1022" max="1027" width="7.7109375" customWidth="1"/>
    <col min="1028" max="1028" width="9.140625" customWidth="1"/>
    <col min="1276" max="1276" width="8" customWidth="1"/>
    <col min="1277" max="1277" width="13.140625" customWidth="1"/>
    <col min="1278" max="1283" width="7.7109375" customWidth="1"/>
    <col min="1284" max="1284" width="9.140625" customWidth="1"/>
    <col min="1532" max="1532" width="8" customWidth="1"/>
    <col min="1533" max="1533" width="13.140625" customWidth="1"/>
    <col min="1534" max="1539" width="7.7109375" customWidth="1"/>
    <col min="1540" max="1540" width="9.140625" customWidth="1"/>
    <col min="1788" max="1788" width="8" customWidth="1"/>
    <col min="1789" max="1789" width="13.140625" customWidth="1"/>
    <col min="1790" max="1795" width="7.7109375" customWidth="1"/>
    <col min="1796" max="1796" width="9.140625" customWidth="1"/>
    <col min="2044" max="2044" width="8" customWidth="1"/>
    <col min="2045" max="2045" width="13.140625" customWidth="1"/>
    <col min="2046" max="2051" width="7.7109375" customWidth="1"/>
    <col min="2052" max="2052" width="9.140625" customWidth="1"/>
    <col min="2300" max="2300" width="8" customWidth="1"/>
    <col min="2301" max="2301" width="13.140625" customWidth="1"/>
    <col min="2302" max="2307" width="7.7109375" customWidth="1"/>
    <col min="2308" max="2308" width="9.140625" customWidth="1"/>
    <col min="2556" max="2556" width="8" customWidth="1"/>
    <col min="2557" max="2557" width="13.140625" customWidth="1"/>
    <col min="2558" max="2563" width="7.7109375" customWidth="1"/>
    <col min="2564" max="2564" width="9.140625" customWidth="1"/>
    <col min="2812" max="2812" width="8" customWidth="1"/>
    <col min="2813" max="2813" width="13.140625" customWidth="1"/>
    <col min="2814" max="2819" width="7.7109375" customWidth="1"/>
    <col min="2820" max="2820" width="9.140625" customWidth="1"/>
    <col min="3068" max="3068" width="8" customWidth="1"/>
    <col min="3069" max="3069" width="13.140625" customWidth="1"/>
    <col min="3070" max="3075" width="7.7109375" customWidth="1"/>
    <col min="3076" max="3076" width="9.140625" customWidth="1"/>
    <col min="3324" max="3324" width="8" customWidth="1"/>
    <col min="3325" max="3325" width="13.140625" customWidth="1"/>
    <col min="3326" max="3331" width="7.7109375" customWidth="1"/>
    <col min="3332" max="3332" width="9.140625" customWidth="1"/>
    <col min="3580" max="3580" width="8" customWidth="1"/>
    <col min="3581" max="3581" width="13.140625" customWidth="1"/>
    <col min="3582" max="3587" width="7.7109375" customWidth="1"/>
    <col min="3588" max="3588" width="9.140625" customWidth="1"/>
    <col min="3836" max="3836" width="8" customWidth="1"/>
    <col min="3837" max="3837" width="13.140625" customWidth="1"/>
    <col min="3838" max="3843" width="7.7109375" customWidth="1"/>
    <col min="3844" max="3844" width="9.140625" customWidth="1"/>
    <col min="4092" max="4092" width="8" customWidth="1"/>
    <col min="4093" max="4093" width="13.140625" customWidth="1"/>
    <col min="4094" max="4099" width="7.7109375" customWidth="1"/>
    <col min="4100" max="4100" width="9.140625" customWidth="1"/>
    <col min="4348" max="4348" width="8" customWidth="1"/>
    <col min="4349" max="4349" width="13.140625" customWidth="1"/>
    <col min="4350" max="4355" width="7.7109375" customWidth="1"/>
    <col min="4356" max="4356" width="9.140625" customWidth="1"/>
    <col min="4604" max="4604" width="8" customWidth="1"/>
    <col min="4605" max="4605" width="13.140625" customWidth="1"/>
    <col min="4606" max="4611" width="7.7109375" customWidth="1"/>
    <col min="4612" max="4612" width="9.140625" customWidth="1"/>
    <col min="4860" max="4860" width="8" customWidth="1"/>
    <col min="4861" max="4861" width="13.140625" customWidth="1"/>
    <col min="4862" max="4867" width="7.7109375" customWidth="1"/>
    <col min="4868" max="4868" width="9.140625" customWidth="1"/>
    <col min="5116" max="5116" width="8" customWidth="1"/>
    <col min="5117" max="5117" width="13.140625" customWidth="1"/>
    <col min="5118" max="5123" width="7.7109375" customWidth="1"/>
    <col min="5124" max="5124" width="9.140625" customWidth="1"/>
    <col min="5372" max="5372" width="8" customWidth="1"/>
    <col min="5373" max="5373" width="13.140625" customWidth="1"/>
    <col min="5374" max="5379" width="7.7109375" customWidth="1"/>
    <col min="5380" max="5380" width="9.140625" customWidth="1"/>
    <col min="5628" max="5628" width="8" customWidth="1"/>
    <col min="5629" max="5629" width="13.140625" customWidth="1"/>
    <col min="5630" max="5635" width="7.7109375" customWidth="1"/>
    <col min="5636" max="5636" width="9.140625" customWidth="1"/>
    <col min="5884" max="5884" width="8" customWidth="1"/>
    <col min="5885" max="5885" width="13.140625" customWidth="1"/>
    <col min="5886" max="5891" width="7.7109375" customWidth="1"/>
    <col min="5892" max="5892" width="9.140625" customWidth="1"/>
    <col min="6140" max="6140" width="8" customWidth="1"/>
    <col min="6141" max="6141" width="13.140625" customWidth="1"/>
    <col min="6142" max="6147" width="7.7109375" customWidth="1"/>
    <col min="6148" max="6148" width="9.140625" customWidth="1"/>
    <col min="6396" max="6396" width="8" customWidth="1"/>
    <col min="6397" max="6397" width="13.140625" customWidth="1"/>
    <col min="6398" max="6403" width="7.7109375" customWidth="1"/>
    <col min="6404" max="6404" width="9.140625" customWidth="1"/>
    <col min="6652" max="6652" width="8" customWidth="1"/>
    <col min="6653" max="6653" width="13.140625" customWidth="1"/>
    <col min="6654" max="6659" width="7.7109375" customWidth="1"/>
    <col min="6660" max="6660" width="9.140625" customWidth="1"/>
    <col min="6908" max="6908" width="8" customWidth="1"/>
    <col min="6909" max="6909" width="13.140625" customWidth="1"/>
    <col min="6910" max="6915" width="7.7109375" customWidth="1"/>
    <col min="6916" max="6916" width="9.140625" customWidth="1"/>
    <col min="7164" max="7164" width="8" customWidth="1"/>
    <col min="7165" max="7165" width="13.140625" customWidth="1"/>
    <col min="7166" max="7171" width="7.7109375" customWidth="1"/>
    <col min="7172" max="7172" width="9.140625" customWidth="1"/>
    <col min="7420" max="7420" width="8" customWidth="1"/>
    <col min="7421" max="7421" width="13.140625" customWidth="1"/>
    <col min="7422" max="7427" width="7.7109375" customWidth="1"/>
    <col min="7428" max="7428" width="9.140625" customWidth="1"/>
    <col min="7676" max="7676" width="8" customWidth="1"/>
    <col min="7677" max="7677" width="13.140625" customWidth="1"/>
    <col min="7678" max="7683" width="7.7109375" customWidth="1"/>
    <col min="7684" max="7684" width="9.140625" customWidth="1"/>
    <col min="7932" max="7932" width="8" customWidth="1"/>
    <col min="7933" max="7933" width="13.140625" customWidth="1"/>
    <col min="7934" max="7939" width="7.7109375" customWidth="1"/>
    <col min="7940" max="7940" width="9.140625" customWidth="1"/>
    <col min="8188" max="8188" width="8" customWidth="1"/>
    <col min="8189" max="8189" width="13.140625" customWidth="1"/>
    <col min="8190" max="8195" width="7.7109375" customWidth="1"/>
    <col min="8196" max="8196" width="9.140625" customWidth="1"/>
    <col min="8444" max="8444" width="8" customWidth="1"/>
    <col min="8445" max="8445" width="13.140625" customWidth="1"/>
    <col min="8446" max="8451" width="7.7109375" customWidth="1"/>
    <col min="8452" max="8452" width="9.140625" customWidth="1"/>
    <col min="8700" max="8700" width="8" customWidth="1"/>
    <col min="8701" max="8701" width="13.140625" customWidth="1"/>
    <col min="8702" max="8707" width="7.7109375" customWidth="1"/>
    <col min="8708" max="8708" width="9.140625" customWidth="1"/>
    <col min="8956" max="8956" width="8" customWidth="1"/>
    <col min="8957" max="8957" width="13.140625" customWidth="1"/>
    <col min="8958" max="8963" width="7.7109375" customWidth="1"/>
    <col min="8964" max="8964" width="9.140625" customWidth="1"/>
    <col min="9212" max="9212" width="8" customWidth="1"/>
    <col min="9213" max="9213" width="13.140625" customWidth="1"/>
    <col min="9214" max="9219" width="7.7109375" customWidth="1"/>
    <col min="9220" max="9220" width="9.140625" customWidth="1"/>
    <col min="9468" max="9468" width="8" customWidth="1"/>
    <col min="9469" max="9469" width="13.140625" customWidth="1"/>
    <col min="9470" max="9475" width="7.7109375" customWidth="1"/>
    <col min="9476" max="9476" width="9.140625" customWidth="1"/>
    <col min="9724" max="9724" width="8" customWidth="1"/>
    <col min="9725" max="9725" width="13.140625" customWidth="1"/>
    <col min="9726" max="9731" width="7.7109375" customWidth="1"/>
    <col min="9732" max="9732" width="9.140625" customWidth="1"/>
    <col min="9980" max="9980" width="8" customWidth="1"/>
    <col min="9981" max="9981" width="13.140625" customWidth="1"/>
    <col min="9982" max="9987" width="7.7109375" customWidth="1"/>
    <col min="9988" max="9988" width="9.140625" customWidth="1"/>
    <col min="10236" max="10236" width="8" customWidth="1"/>
    <col min="10237" max="10237" width="13.140625" customWidth="1"/>
    <col min="10238" max="10243" width="7.7109375" customWidth="1"/>
    <col min="10244" max="10244" width="9.140625" customWidth="1"/>
    <col min="10492" max="10492" width="8" customWidth="1"/>
    <col min="10493" max="10493" width="13.140625" customWidth="1"/>
    <col min="10494" max="10499" width="7.7109375" customWidth="1"/>
    <col min="10500" max="10500" width="9.140625" customWidth="1"/>
    <col min="10748" max="10748" width="8" customWidth="1"/>
    <col min="10749" max="10749" width="13.140625" customWidth="1"/>
    <col min="10750" max="10755" width="7.7109375" customWidth="1"/>
    <col min="10756" max="10756" width="9.140625" customWidth="1"/>
    <col min="11004" max="11004" width="8" customWidth="1"/>
    <col min="11005" max="11005" width="13.140625" customWidth="1"/>
    <col min="11006" max="11011" width="7.7109375" customWidth="1"/>
    <col min="11012" max="11012" width="9.140625" customWidth="1"/>
    <col min="11260" max="11260" width="8" customWidth="1"/>
    <col min="11261" max="11261" width="13.140625" customWidth="1"/>
    <col min="11262" max="11267" width="7.7109375" customWidth="1"/>
    <col min="11268" max="11268" width="9.140625" customWidth="1"/>
    <col min="11516" max="11516" width="8" customWidth="1"/>
    <col min="11517" max="11517" width="13.140625" customWidth="1"/>
    <col min="11518" max="11523" width="7.7109375" customWidth="1"/>
    <col min="11524" max="11524" width="9.140625" customWidth="1"/>
    <col min="11772" max="11772" width="8" customWidth="1"/>
    <col min="11773" max="11773" width="13.140625" customWidth="1"/>
    <col min="11774" max="11779" width="7.7109375" customWidth="1"/>
    <col min="11780" max="11780" width="9.140625" customWidth="1"/>
    <col min="12028" max="12028" width="8" customWidth="1"/>
    <col min="12029" max="12029" width="13.140625" customWidth="1"/>
    <col min="12030" max="12035" width="7.7109375" customWidth="1"/>
    <col min="12036" max="12036" width="9.140625" customWidth="1"/>
    <col min="12284" max="12284" width="8" customWidth="1"/>
    <col min="12285" max="12285" width="13.140625" customWidth="1"/>
    <col min="12286" max="12291" width="7.7109375" customWidth="1"/>
    <col min="12292" max="12292" width="9.140625" customWidth="1"/>
    <col min="12540" max="12540" width="8" customWidth="1"/>
    <col min="12541" max="12541" width="13.140625" customWidth="1"/>
    <col min="12542" max="12547" width="7.7109375" customWidth="1"/>
    <col min="12548" max="12548" width="9.140625" customWidth="1"/>
    <col min="12796" max="12796" width="8" customWidth="1"/>
    <col min="12797" max="12797" width="13.140625" customWidth="1"/>
    <col min="12798" max="12803" width="7.7109375" customWidth="1"/>
    <col min="12804" max="12804" width="9.140625" customWidth="1"/>
    <col min="13052" max="13052" width="8" customWidth="1"/>
    <col min="13053" max="13053" width="13.140625" customWidth="1"/>
    <col min="13054" max="13059" width="7.7109375" customWidth="1"/>
    <col min="13060" max="13060" width="9.140625" customWidth="1"/>
    <col min="13308" max="13308" width="8" customWidth="1"/>
    <col min="13309" max="13309" width="13.140625" customWidth="1"/>
    <col min="13310" max="13315" width="7.7109375" customWidth="1"/>
    <col min="13316" max="13316" width="9.140625" customWidth="1"/>
    <col min="13564" max="13564" width="8" customWidth="1"/>
    <col min="13565" max="13565" width="13.140625" customWidth="1"/>
    <col min="13566" max="13571" width="7.7109375" customWidth="1"/>
    <col min="13572" max="13572" width="9.140625" customWidth="1"/>
    <col min="13820" max="13820" width="8" customWidth="1"/>
    <col min="13821" max="13821" width="13.140625" customWidth="1"/>
    <col min="13822" max="13827" width="7.7109375" customWidth="1"/>
    <col min="13828" max="13828" width="9.140625" customWidth="1"/>
    <col min="14076" max="14076" width="8" customWidth="1"/>
    <col min="14077" max="14077" width="13.140625" customWidth="1"/>
    <col min="14078" max="14083" width="7.7109375" customWidth="1"/>
    <col min="14084" max="14084" width="9.140625" customWidth="1"/>
    <col min="14332" max="14332" width="8" customWidth="1"/>
    <col min="14333" max="14333" width="13.140625" customWidth="1"/>
    <col min="14334" max="14339" width="7.7109375" customWidth="1"/>
    <col min="14340" max="14340" width="9.140625" customWidth="1"/>
    <col min="14588" max="14588" width="8" customWidth="1"/>
    <col min="14589" max="14589" width="13.140625" customWidth="1"/>
    <col min="14590" max="14595" width="7.7109375" customWidth="1"/>
    <col min="14596" max="14596" width="9.140625" customWidth="1"/>
    <col min="14844" max="14844" width="8" customWidth="1"/>
    <col min="14845" max="14845" width="13.140625" customWidth="1"/>
    <col min="14846" max="14851" width="7.7109375" customWidth="1"/>
    <col min="14852" max="14852" width="9.140625" customWidth="1"/>
    <col min="15100" max="15100" width="8" customWidth="1"/>
    <col min="15101" max="15101" width="13.140625" customWidth="1"/>
    <col min="15102" max="15107" width="7.7109375" customWidth="1"/>
    <col min="15108" max="15108" width="9.140625" customWidth="1"/>
    <col min="15356" max="15356" width="8" customWidth="1"/>
    <col min="15357" max="15357" width="13.140625" customWidth="1"/>
    <col min="15358" max="15363" width="7.7109375" customWidth="1"/>
    <col min="15364" max="15364" width="9.140625" customWidth="1"/>
    <col min="15612" max="15612" width="8" customWidth="1"/>
    <col min="15613" max="15613" width="13.140625" customWidth="1"/>
    <col min="15614" max="15619" width="7.7109375" customWidth="1"/>
    <col min="15620" max="15620" width="9.140625" customWidth="1"/>
    <col min="15868" max="15868" width="8" customWidth="1"/>
    <col min="15869" max="15869" width="13.140625" customWidth="1"/>
    <col min="15870" max="15875" width="7.7109375" customWidth="1"/>
    <col min="15876" max="15876" width="9.140625" customWidth="1"/>
    <col min="16124" max="16124" width="8" customWidth="1"/>
    <col min="16125" max="16125" width="13.140625" customWidth="1"/>
    <col min="16126" max="16131" width="7.7109375" customWidth="1"/>
    <col min="16132" max="16132" width="9.140625" customWidth="1"/>
  </cols>
  <sheetData>
    <row r="7" spans="1:10" ht="11.25" customHeight="1">
      <c r="A7" s="6"/>
      <c r="B7" s="134"/>
      <c r="C7" s="134"/>
      <c r="D7" s="134"/>
      <c r="E7" s="134"/>
      <c r="F7" s="134"/>
      <c r="G7" s="134"/>
      <c r="H7" s="135"/>
    </row>
    <row r="8" spans="1:10" ht="21.95" customHeight="1">
      <c r="A8" s="209" t="s">
        <v>95</v>
      </c>
      <c r="B8" s="209"/>
      <c r="C8" s="209"/>
      <c r="D8" s="209"/>
      <c r="E8" s="209"/>
      <c r="F8" s="209"/>
      <c r="G8" s="209"/>
      <c r="H8" s="209"/>
      <c r="I8" s="209"/>
      <c r="J8" s="209"/>
    </row>
    <row r="11" spans="1:10" ht="33" customHeight="1" thickBot="1">
      <c r="B11" s="142" t="s">
        <v>96</v>
      </c>
      <c r="C11" s="143" t="s">
        <v>97</v>
      </c>
    </row>
    <row r="12" spans="1:10" ht="12" customHeight="1" thickTop="1">
      <c r="B12" s="144" t="s">
        <v>98</v>
      </c>
      <c r="C12" s="176">
        <v>13.05</v>
      </c>
    </row>
    <row r="13" spans="1:10" ht="12" customHeight="1">
      <c r="B13" s="177" t="s">
        <v>103</v>
      </c>
      <c r="C13" s="178">
        <f>Becas_conalep!C12</f>
        <v>16.650306321358954</v>
      </c>
    </row>
    <row r="14" spans="1:10" ht="20.25" customHeight="1">
      <c r="B14" s="168" t="s">
        <v>124</v>
      </c>
      <c r="C14" s="178">
        <f>C13-C12</f>
        <v>3.6003063213589535</v>
      </c>
    </row>
    <row r="15" spans="1:10" ht="12" customHeight="1"/>
    <row r="17" spans="1:5" ht="22.5" customHeight="1"/>
    <row r="18" spans="1:5" ht="30" customHeight="1">
      <c r="A18" s="141" t="s">
        <v>99</v>
      </c>
      <c r="B18" s="141" t="s">
        <v>100</v>
      </c>
      <c r="C18" s="141" t="s">
        <v>102</v>
      </c>
      <c r="D18" s="141" t="s">
        <v>101</v>
      </c>
      <c r="E18" s="165" t="s">
        <v>106</v>
      </c>
    </row>
    <row r="19" spans="1:5" ht="9.75" customHeight="1">
      <c r="A19" s="136">
        <v>1</v>
      </c>
      <c r="B19" s="137" t="s">
        <v>91</v>
      </c>
      <c r="C19" s="138">
        <v>7.0734463276836159</v>
      </c>
      <c r="D19" s="138">
        <f>Becas_conalep!D46</f>
        <v>24.719605204127411</v>
      </c>
      <c r="E19" s="164">
        <f>Tabla3[[#This Row],[Segundo semestre 2010]]-Tabla3[[#This Row],[Segundo semestre 2009]]</f>
        <v>17.646158876443796</v>
      </c>
    </row>
    <row r="20" spans="1:5" ht="9.75" customHeight="1">
      <c r="A20" s="136">
        <v>2</v>
      </c>
      <c r="B20" s="137" t="s">
        <v>81</v>
      </c>
      <c r="C20" s="138">
        <v>5.6082362503386616</v>
      </c>
      <c r="D20" s="138">
        <f>Becas_conalep!D36</f>
        <v>22.721598002496879</v>
      </c>
      <c r="E20" s="164">
        <f>Tabla3[[#This Row],[Segundo semestre 2010]]-Tabla3[[#This Row],[Segundo semestre 2009]]</f>
        <v>17.11336175215822</v>
      </c>
    </row>
    <row r="21" spans="1:5" ht="9.75" customHeight="1">
      <c r="A21" s="136">
        <v>3</v>
      </c>
      <c r="B21" s="137" t="s">
        <v>89</v>
      </c>
      <c r="C21" s="138">
        <v>7.5021312872975283</v>
      </c>
      <c r="D21" s="138">
        <f>Becas_conalep!D44</f>
        <v>23.312152501985704</v>
      </c>
      <c r="E21" s="164">
        <f>Tabla3[[#This Row],[Segundo semestre 2010]]-Tabla3[[#This Row],[Segundo semestre 2009]]</f>
        <v>15.810021214688176</v>
      </c>
    </row>
    <row r="22" spans="1:5" ht="9.75" customHeight="1">
      <c r="A22" s="136">
        <v>4</v>
      </c>
      <c r="B22" s="137" t="s">
        <v>64</v>
      </c>
      <c r="C22" s="138">
        <v>7.8406169665809768</v>
      </c>
      <c r="D22" s="138">
        <f>Becas_conalep!D19</f>
        <v>22.620519159456119</v>
      </c>
      <c r="E22" s="164">
        <f>Tabla3[[#This Row],[Segundo semestre 2010]]-Tabla3[[#This Row],[Segundo semestre 2009]]</f>
        <v>14.779902192875142</v>
      </c>
    </row>
    <row r="23" spans="1:5" ht="9.75" customHeight="1">
      <c r="A23" s="136">
        <v>5</v>
      </c>
      <c r="B23" s="137" t="s">
        <v>85</v>
      </c>
      <c r="C23" s="138">
        <v>6.8468698202218539</v>
      </c>
      <c r="D23" s="138">
        <f>Becas_conalep!D40</f>
        <v>20.410098376200068</v>
      </c>
      <c r="E23" s="164">
        <f>Tabla3[[#This Row],[Segundo semestre 2010]]-Tabla3[[#This Row],[Segundo semestre 2009]]</f>
        <v>13.563228555978213</v>
      </c>
    </row>
    <row r="24" spans="1:5" ht="9.75" customHeight="1">
      <c r="A24" s="136">
        <v>6</v>
      </c>
      <c r="B24" s="137" t="s">
        <v>67</v>
      </c>
      <c r="C24" s="138">
        <v>7.2553506528469507</v>
      </c>
      <c r="D24" s="138">
        <f>Becas_conalep!D22</f>
        <v>19.723786537945831</v>
      </c>
      <c r="E24" s="164">
        <f>Tabla3[[#This Row],[Segundo semestre 2010]]-Tabla3[[#This Row],[Segundo semestre 2009]]</f>
        <v>12.468435885098881</v>
      </c>
    </row>
    <row r="25" spans="1:5" ht="9.75" customHeight="1">
      <c r="A25" s="136">
        <v>7</v>
      </c>
      <c r="B25" s="137" t="s">
        <v>63</v>
      </c>
      <c r="C25" s="138">
        <v>8.598028477546551</v>
      </c>
      <c r="D25" s="138">
        <f>Becas_conalep!D18</f>
        <v>20.535714285714285</v>
      </c>
      <c r="E25" s="164">
        <f>Tabla3[[#This Row],[Segundo semestre 2010]]-Tabla3[[#This Row],[Segundo semestre 2009]]</f>
        <v>11.937685808167734</v>
      </c>
    </row>
    <row r="26" spans="1:5" ht="9.75" customHeight="1">
      <c r="A26" s="136">
        <v>8</v>
      </c>
      <c r="B26" s="137" t="s">
        <v>74</v>
      </c>
      <c r="C26" s="138">
        <v>5.70031482349789</v>
      </c>
      <c r="D26" s="138">
        <f>Becas_conalep!D29</f>
        <v>17.336993822923816</v>
      </c>
      <c r="E26" s="164">
        <f>Tabla3[[#This Row],[Segundo semestre 2010]]-Tabla3[[#This Row],[Segundo semestre 2009]]</f>
        <v>11.636678999425925</v>
      </c>
    </row>
    <row r="27" spans="1:5" ht="9.75" customHeight="1">
      <c r="A27" s="136">
        <v>9</v>
      </c>
      <c r="B27" s="137" t="s">
        <v>71</v>
      </c>
      <c r="C27" s="138">
        <v>6.5306420944858861</v>
      </c>
      <c r="D27" s="138">
        <f>Becas_conalep!D26</f>
        <v>16.344864574953071</v>
      </c>
      <c r="E27" s="164">
        <f>Tabla3[[#This Row],[Segundo semestre 2010]]-Tabla3[[#This Row],[Segundo semestre 2009]]</f>
        <v>9.8142224804671852</v>
      </c>
    </row>
    <row r="28" spans="1:5" ht="9.75" customHeight="1">
      <c r="A28" s="136">
        <v>10</v>
      </c>
      <c r="B28" s="137" t="s">
        <v>61</v>
      </c>
      <c r="C28" s="138">
        <v>7.8671328671328675</v>
      </c>
      <c r="D28" s="138">
        <f>Becas_conalep!D16</f>
        <v>16.85313020709355</v>
      </c>
      <c r="E28" s="164">
        <f>Tabla3[[#This Row],[Segundo semestre 2010]]-Tabla3[[#This Row],[Segundo semestre 2009]]</f>
        <v>8.985997339960683</v>
      </c>
    </row>
    <row r="29" spans="1:5" ht="9.75" customHeight="1">
      <c r="A29" s="136">
        <v>11</v>
      </c>
      <c r="B29" s="137" t="s">
        <v>92</v>
      </c>
      <c r="C29" s="138">
        <v>7.3154800783801432</v>
      </c>
      <c r="D29" s="138">
        <f>Becas_conalep!D47</f>
        <v>15.731070496083552</v>
      </c>
      <c r="E29" s="164">
        <f>Tabla3[[#This Row],[Segundo semestre 2010]]-Tabla3[[#This Row],[Segundo semestre 2009]]</f>
        <v>8.4155904177034095</v>
      </c>
    </row>
    <row r="30" spans="1:5" ht="9.75" customHeight="1">
      <c r="A30" s="136">
        <v>12</v>
      </c>
      <c r="B30" s="137" t="s">
        <v>82</v>
      </c>
      <c r="C30" s="138">
        <v>10.644792064097674</v>
      </c>
      <c r="D30" s="138">
        <f>Becas_conalep!D37</f>
        <v>17.607223476297968</v>
      </c>
      <c r="E30" s="164">
        <f>Tabla3[[#This Row],[Segundo semestre 2010]]-Tabla3[[#This Row],[Segundo semestre 2009]]</f>
        <v>6.9624314122002939</v>
      </c>
    </row>
    <row r="31" spans="1:5" ht="9.75" customHeight="1">
      <c r="A31" s="136">
        <v>13</v>
      </c>
      <c r="B31" s="137" t="s">
        <v>72</v>
      </c>
      <c r="C31" s="138">
        <v>18.66122159090909</v>
      </c>
      <c r="D31" s="138">
        <f>Becas_conalep!D27</f>
        <v>25.148260939253085</v>
      </c>
      <c r="E31" s="164">
        <f>Tabla3[[#This Row],[Segundo semestre 2010]]-Tabla3[[#This Row],[Segundo semestre 2009]]</f>
        <v>6.4870393483439948</v>
      </c>
    </row>
    <row r="32" spans="1:5" ht="9.75" customHeight="1">
      <c r="A32" s="136">
        <v>14</v>
      </c>
      <c r="B32" s="137" t="s">
        <v>88</v>
      </c>
      <c r="C32" s="138">
        <v>7.4400695565768231</v>
      </c>
      <c r="D32" s="138">
        <f>Becas_conalep!D43</f>
        <v>12.236973947895793</v>
      </c>
      <c r="E32" s="164">
        <f>Tabla3[[#This Row],[Segundo semestre 2010]]-Tabla3[[#This Row],[Segundo semestre 2009]]</f>
        <v>4.7969043913189697</v>
      </c>
    </row>
    <row r="33" spans="1:5" ht="9.75" customHeight="1">
      <c r="A33" s="136">
        <v>15</v>
      </c>
      <c r="B33" s="137" t="s">
        <v>62</v>
      </c>
      <c r="C33" s="138">
        <v>5.2670349907918972</v>
      </c>
      <c r="D33" s="138">
        <f>Becas_conalep!D17</f>
        <v>9.8786828422876951</v>
      </c>
      <c r="E33" s="164">
        <f>Tabla3[[#This Row],[Segundo semestre 2010]]-Tabla3[[#This Row],[Segundo semestre 2009]]</f>
        <v>4.6116478514957979</v>
      </c>
    </row>
    <row r="34" spans="1:5" ht="9.75" customHeight="1">
      <c r="A34" s="136">
        <v>16</v>
      </c>
      <c r="B34" s="137" t="s">
        <v>87</v>
      </c>
      <c r="C34" s="138">
        <v>8.7409336061000555</v>
      </c>
      <c r="D34" s="138">
        <f>Becas_conalep!D42</f>
        <v>12.804521535763008</v>
      </c>
      <c r="E34" s="164">
        <f>Tabla3[[#This Row],[Segundo semestre 2010]]-Tabla3[[#This Row],[Segundo semestre 2009]]</f>
        <v>4.0635879296629529</v>
      </c>
    </row>
    <row r="35" spans="1:5" ht="9.75" customHeight="1">
      <c r="A35" s="136">
        <v>17</v>
      </c>
      <c r="B35" s="137" t="s">
        <v>76</v>
      </c>
      <c r="C35" s="138">
        <v>7.124471410185695</v>
      </c>
      <c r="D35" s="138">
        <f>Becas_conalep!D31</f>
        <v>10.572650289259663</v>
      </c>
      <c r="E35" s="164">
        <f>Tabla3[[#This Row],[Segundo semestre 2010]]-Tabla3[[#This Row],[Segundo semestre 2009]]</f>
        <v>3.4481788790739678</v>
      </c>
    </row>
    <row r="36" spans="1:5" ht="9.75" customHeight="1">
      <c r="A36" s="136">
        <v>18</v>
      </c>
      <c r="B36" s="137" t="s">
        <v>78</v>
      </c>
      <c r="C36" s="138">
        <v>13.96240889911776</v>
      </c>
      <c r="D36" s="138">
        <f>Becas_conalep!D33</f>
        <v>17.029494382022474</v>
      </c>
      <c r="E36" s="164">
        <f>Tabla3[[#This Row],[Segundo semestre 2010]]-Tabla3[[#This Row],[Segundo semestre 2009]]</f>
        <v>3.0670854829047141</v>
      </c>
    </row>
    <row r="37" spans="1:5" ht="9.75" customHeight="1">
      <c r="A37" s="136">
        <v>19</v>
      </c>
      <c r="B37" s="137" t="s">
        <v>86</v>
      </c>
      <c r="C37" s="138">
        <v>8.4284071813920587</v>
      </c>
      <c r="D37" s="138">
        <f>Becas_conalep!D41</f>
        <v>10.921063884375268</v>
      </c>
      <c r="E37" s="164">
        <f>Tabla3[[#This Row],[Segundo semestre 2010]]-Tabla3[[#This Row],[Segundo semestre 2009]]</f>
        <v>2.4926567029832096</v>
      </c>
    </row>
    <row r="38" spans="1:5" ht="9.75" customHeight="1">
      <c r="A38" s="136">
        <v>20</v>
      </c>
      <c r="B38" s="137" t="s">
        <v>84</v>
      </c>
      <c r="C38" s="138">
        <v>9.5660559305689485</v>
      </c>
      <c r="D38" s="138">
        <f>Becas_conalep!D39</f>
        <v>10.983670295489892</v>
      </c>
      <c r="E38" s="164">
        <f>Tabla3[[#This Row],[Segundo semestre 2010]]-Tabla3[[#This Row],[Segundo semestre 2009]]</f>
        <v>1.4176143649209436</v>
      </c>
    </row>
    <row r="39" spans="1:5" ht="9.75" customHeight="1">
      <c r="A39" s="136">
        <v>21</v>
      </c>
      <c r="B39" s="137" t="s">
        <v>83</v>
      </c>
      <c r="C39" s="138">
        <v>7.358806123761739</v>
      </c>
      <c r="D39" s="138">
        <f>Becas_conalep!D38</f>
        <v>8.518100964549669</v>
      </c>
      <c r="E39" s="164">
        <f>Tabla3[[#This Row],[Segundo semestre 2010]]-Tabla3[[#This Row],[Segundo semestre 2009]]</f>
        <v>1.15929484078793</v>
      </c>
    </row>
    <row r="40" spans="1:5" ht="9.75" customHeight="1">
      <c r="A40" s="136">
        <v>22</v>
      </c>
      <c r="B40" s="137" t="s">
        <v>79</v>
      </c>
      <c r="C40" s="138">
        <v>5.336599124174275</v>
      </c>
      <c r="D40" s="138">
        <f>Becas_conalep!D34</f>
        <v>6.0092890317970697</v>
      </c>
      <c r="E40" s="164">
        <f>Tabla3[[#This Row],[Segundo semestre 2010]]-Tabla3[[#This Row],[Segundo semestre 2009]]</f>
        <v>0.67268990762279479</v>
      </c>
    </row>
    <row r="41" spans="1:5" ht="9.75" customHeight="1">
      <c r="A41" s="136">
        <v>23</v>
      </c>
      <c r="B41" s="137" t="s">
        <v>90</v>
      </c>
      <c r="C41" s="138">
        <v>22.533737838686054</v>
      </c>
      <c r="D41" s="138">
        <f>Becas_conalep!D45</f>
        <v>22.875306714253849</v>
      </c>
      <c r="E41" s="164">
        <f>Tabla3[[#This Row],[Segundo semestre 2010]]-Tabla3[[#This Row],[Segundo semestre 2009]]</f>
        <v>0.34156887556779481</v>
      </c>
    </row>
    <row r="42" spans="1:5" ht="9.75" customHeight="1">
      <c r="A42" s="136">
        <v>24</v>
      </c>
      <c r="B42" s="137" t="s">
        <v>69</v>
      </c>
      <c r="C42" s="138">
        <v>13.770639110412219</v>
      </c>
      <c r="D42" s="138">
        <f>Becas_conalep!D24</f>
        <v>14.093304260924866</v>
      </c>
      <c r="E42" s="164">
        <f>Tabla3[[#This Row],[Segundo semestre 2010]]-Tabla3[[#This Row],[Segundo semestre 2009]]</f>
        <v>0.32266515051264655</v>
      </c>
    </row>
    <row r="43" spans="1:5" ht="9.75" customHeight="1">
      <c r="A43" s="136">
        <v>25</v>
      </c>
      <c r="B43" s="137" t="s">
        <v>66</v>
      </c>
      <c r="C43" s="138">
        <v>23.439474349254485</v>
      </c>
      <c r="D43" s="138">
        <f>Becas_conalep!D21</f>
        <v>23.490017690169321</v>
      </c>
      <c r="E43" s="164">
        <f>Tabla3[[#This Row],[Segundo semestre 2010]]-Tabla3[[#This Row],[Segundo semestre 2009]]</f>
        <v>5.0543340914835255E-2</v>
      </c>
    </row>
    <row r="44" spans="1:5" ht="9.75" customHeight="1">
      <c r="A44" s="136">
        <v>26</v>
      </c>
      <c r="B44" s="137" t="s">
        <v>70</v>
      </c>
      <c r="C44" s="138">
        <v>11.255411255411255</v>
      </c>
      <c r="D44" s="138">
        <f>Becas_conalep!D25</f>
        <v>11.3047363717605</v>
      </c>
      <c r="E44" s="164">
        <f>Tabla3[[#This Row],[Segundo semestre 2010]]-Tabla3[[#This Row],[Segundo semestre 2009]]</f>
        <v>4.9325116349244524E-2</v>
      </c>
    </row>
    <row r="45" spans="1:5" ht="9.75" customHeight="1">
      <c r="A45" s="136">
        <v>27</v>
      </c>
      <c r="B45" s="137" t="s">
        <v>75</v>
      </c>
      <c r="C45" s="138">
        <v>24.63759276202094</v>
      </c>
      <c r="D45" s="138">
        <f>Becas_conalep!D30</f>
        <v>24.005644592279005</v>
      </c>
      <c r="E45" s="164">
        <f>Tabla3[[#This Row],[Segundo semestre 2010]]-Tabla3[[#This Row],[Segundo semestre 2009]]</f>
        <v>-0.63194816974193557</v>
      </c>
    </row>
    <row r="46" spans="1:5" ht="9.75" customHeight="1">
      <c r="A46" s="136">
        <v>28</v>
      </c>
      <c r="B46" s="137" t="s">
        <v>68</v>
      </c>
      <c r="C46" s="138">
        <v>7.2612470402525648</v>
      </c>
      <c r="D46" s="138">
        <f>Becas_conalep!D23</f>
        <v>6.099110546378653</v>
      </c>
      <c r="E46" s="164">
        <f>Tabla3[[#This Row],[Segundo semestre 2010]]-Tabla3[[#This Row],[Segundo semestre 2009]]</f>
        <v>-1.1621364938739118</v>
      </c>
    </row>
    <row r="47" spans="1:5" ht="9.75" customHeight="1">
      <c r="A47" s="136">
        <v>29</v>
      </c>
      <c r="B47" s="137" t="s">
        <v>65</v>
      </c>
      <c r="C47" s="138">
        <v>13.67443554260743</v>
      </c>
      <c r="D47" s="138">
        <f>Becas_conalep!D20</f>
        <v>11.704834605597965</v>
      </c>
      <c r="E47" s="164">
        <f>Tabla3[[#This Row],[Segundo semestre 2010]]-Tabla3[[#This Row],[Segundo semestre 2009]]</f>
        <v>-1.9696009370094654</v>
      </c>
    </row>
    <row r="48" spans="1:5" ht="9.75" customHeight="1">
      <c r="A48" s="136">
        <v>30</v>
      </c>
      <c r="B48" s="137" t="s">
        <v>73</v>
      </c>
      <c r="C48" s="138">
        <v>17.479127390250472</v>
      </c>
      <c r="D48" s="138">
        <f>Becas_conalep!D28</f>
        <v>14.991284137129576</v>
      </c>
      <c r="E48" s="164">
        <f>Tabla3[[#This Row],[Segundo semestre 2010]]-Tabla3[[#This Row],[Segundo semestre 2009]]</f>
        <v>-2.4878432531208965</v>
      </c>
    </row>
    <row r="49" spans="1:10" ht="9.75" customHeight="1">
      <c r="A49" s="136">
        <v>31</v>
      </c>
      <c r="B49" s="137" t="s">
        <v>80</v>
      </c>
      <c r="C49" s="138">
        <v>12.074947952810549</v>
      </c>
      <c r="D49" s="138">
        <f>Becas_conalep!D35</f>
        <v>9.3781012239497183</v>
      </c>
      <c r="E49" s="164">
        <f>Tabla3[[#This Row],[Segundo semestre 2010]]-Tabla3[[#This Row],[Segundo semestre 2009]]</f>
        <v>-2.6968467288608302</v>
      </c>
    </row>
    <row r="50" spans="1:10" ht="9.75" customHeight="1">
      <c r="A50" s="136">
        <v>32</v>
      </c>
      <c r="B50" s="137" t="s">
        <v>77</v>
      </c>
      <c r="C50" s="138">
        <v>21.706783369803063</v>
      </c>
      <c r="D50" s="138">
        <f>Becas_conalep!D32</f>
        <v>18.726513569937371</v>
      </c>
      <c r="E50" s="164">
        <f>Tabla3[[#This Row],[Segundo semestre 2010]]-Tabla3[[#This Row],[Segundo semestre 2009]]</f>
        <v>-2.9802697998656917</v>
      </c>
    </row>
    <row r="51" spans="1:10" ht="9.75" customHeight="1">
      <c r="A51" s="136"/>
      <c r="B51" s="137"/>
      <c r="C51" s="138"/>
      <c r="D51" s="138"/>
    </row>
    <row r="52" spans="1:10" ht="9.75" customHeight="1">
      <c r="A52" s="166"/>
      <c r="B52" s="166"/>
      <c r="C52" s="166"/>
      <c r="D52" s="166"/>
    </row>
    <row r="53" spans="1:10" ht="30.75" customHeight="1">
      <c r="A53" s="210" t="s">
        <v>107</v>
      </c>
      <c r="B53" s="210"/>
      <c r="C53" s="210"/>
      <c r="D53" s="210"/>
      <c r="E53" s="210"/>
      <c r="F53" s="210"/>
      <c r="G53" s="210"/>
      <c r="H53" s="210"/>
      <c r="I53" s="210"/>
      <c r="J53" s="210"/>
    </row>
  </sheetData>
  <dataConsolidate/>
  <mergeCells count="2">
    <mergeCell ref="A8:J8"/>
    <mergeCell ref="A53:J53"/>
  </mergeCells>
  <conditionalFormatting sqref="E19:E50">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73685039370078742" bottom="0.19685039370078741" header="0" footer="0"/>
  <pageSetup paperSize="9" scale="81" orientation="portrait" r:id="rId1"/>
  <ignoredErrors>
    <ignoredError sqref="C14" calculatedColumn="1"/>
  </ignoredErrors>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K53"/>
  <sheetViews>
    <sheetView view="pageBreakPreview" topLeftCell="A26" zoomScaleSheetLayoutView="100" workbookViewId="0">
      <selection activeCell="J48" sqref="J48"/>
    </sheetView>
  </sheetViews>
  <sheetFormatPr baseColWidth="10" defaultRowHeight="14.25"/>
  <cols>
    <col min="1" max="1" width="15.5703125" style="133" customWidth="1"/>
    <col min="2" max="4" width="17.42578125" style="133" customWidth="1"/>
    <col min="5" max="16384" width="11.42578125" style="106"/>
  </cols>
  <sheetData>
    <row r="1" spans="1:10">
      <c r="A1" s="105"/>
      <c r="B1" s="105"/>
      <c r="C1" s="105"/>
      <c r="D1" s="105"/>
    </row>
    <row r="2" spans="1:10">
      <c r="A2" s="105"/>
      <c r="B2" s="105"/>
      <c r="C2" s="105"/>
      <c r="D2" s="105"/>
    </row>
    <row r="3" spans="1:10">
      <c r="A3" s="105"/>
      <c r="B3" s="105"/>
      <c r="C3" s="105"/>
      <c r="D3" s="105"/>
    </row>
    <row r="4" spans="1:10">
      <c r="A4" s="107"/>
      <c r="B4" s="107"/>
      <c r="C4" s="107"/>
      <c r="D4" s="107"/>
    </row>
    <row r="5" spans="1:10">
      <c r="A5" s="108"/>
      <c r="B5" s="108"/>
      <c r="C5" s="108"/>
      <c r="D5" s="108"/>
    </row>
    <row r="6" spans="1:10" ht="17.25" customHeight="1">
      <c r="A6" s="109" t="s">
        <v>55</v>
      </c>
      <c r="B6" s="110"/>
      <c r="C6" s="110"/>
      <c r="D6" s="110"/>
    </row>
    <row r="7" spans="1:10" ht="17.25" customHeight="1">
      <c r="A7" s="109"/>
      <c r="B7" s="110"/>
      <c r="C7" s="110"/>
      <c r="D7" s="110"/>
    </row>
    <row r="8" spans="1:10" ht="17.25" customHeight="1">
      <c r="A8" s="109"/>
      <c r="B8" s="110"/>
      <c r="C8" s="110"/>
      <c r="D8" s="110"/>
    </row>
    <row r="9" spans="1:10">
      <c r="A9" s="111"/>
      <c r="B9" s="111"/>
      <c r="C9" s="108"/>
      <c r="D9" s="111"/>
    </row>
    <row r="10" spans="1:10" ht="12.75" customHeight="1">
      <c r="A10" s="112" t="s">
        <v>56</v>
      </c>
      <c r="B10" s="113"/>
      <c r="C10" s="114" t="s">
        <v>57</v>
      </c>
      <c r="D10" s="114"/>
    </row>
    <row r="11" spans="1:10" ht="9.75" customHeight="1">
      <c r="A11" s="115"/>
      <c r="B11" s="115"/>
      <c r="C11" s="115"/>
      <c r="D11" s="115"/>
    </row>
    <row r="12" spans="1:10" ht="25.5" customHeight="1">
      <c r="A12" s="116" t="s">
        <v>123</v>
      </c>
      <c r="B12" s="117" t="s">
        <v>122</v>
      </c>
      <c r="C12" s="117">
        <f>D48</f>
        <v>16.650306321358954</v>
      </c>
      <c r="D12" s="118"/>
    </row>
    <row r="13" spans="1:10" ht="10.5" customHeight="1">
      <c r="A13" s="115"/>
      <c r="B13" s="115"/>
      <c r="C13" s="115"/>
      <c r="D13" s="115"/>
    </row>
    <row r="14" spans="1:10" ht="10.5" customHeight="1">
      <c r="A14" s="211" t="s">
        <v>58</v>
      </c>
      <c r="B14" s="119" t="s">
        <v>104</v>
      </c>
      <c r="C14" s="120"/>
      <c r="D14" s="121"/>
    </row>
    <row r="15" spans="1:10" ht="33.75" customHeight="1">
      <c r="A15" s="212"/>
      <c r="B15" s="122" t="s">
        <v>119</v>
      </c>
      <c r="C15" s="123" t="s">
        <v>120</v>
      </c>
      <c r="D15" s="123" t="s">
        <v>121</v>
      </c>
      <c r="F15" s="122" t="s">
        <v>105</v>
      </c>
      <c r="G15" s="122" t="s">
        <v>59</v>
      </c>
      <c r="H15" s="122" t="s">
        <v>60</v>
      </c>
    </row>
    <row r="16" spans="1:10" ht="12.75" customHeight="1">
      <c r="A16" s="124" t="s">
        <v>61</v>
      </c>
      <c r="B16" s="125">
        <v>4201</v>
      </c>
      <c r="C16" s="125">
        <v>708</v>
      </c>
      <c r="D16" s="126">
        <f>IF(C16=0,0,(C16/B16)*100)</f>
        <v>16.85313020709355</v>
      </c>
      <c r="F16" s="125">
        <v>4004</v>
      </c>
      <c r="G16" s="125">
        <v>315</v>
      </c>
      <c r="H16" s="160">
        <v>7.8671328671328675</v>
      </c>
      <c r="J16" s="125"/>
    </row>
    <row r="17" spans="1:10" ht="12.75" customHeight="1">
      <c r="A17" s="124" t="s">
        <v>62</v>
      </c>
      <c r="B17" s="125">
        <v>8078</v>
      </c>
      <c r="C17" s="125">
        <v>798</v>
      </c>
      <c r="D17" s="126">
        <f t="shared" ref="D17:D47" si="0">IF(C17=0,0,(C17/B17)*100)</f>
        <v>9.8786828422876951</v>
      </c>
      <c r="F17" s="125">
        <v>8145</v>
      </c>
      <c r="G17" s="125">
        <v>429</v>
      </c>
      <c r="H17" s="160">
        <v>5.2670349907918972</v>
      </c>
      <c r="J17" s="125"/>
    </row>
    <row r="18" spans="1:10" ht="12.75" customHeight="1">
      <c r="A18" s="124" t="s">
        <v>63</v>
      </c>
      <c r="B18" s="125">
        <v>1792</v>
      </c>
      <c r="C18" s="125">
        <v>368</v>
      </c>
      <c r="D18" s="126">
        <f t="shared" si="0"/>
        <v>20.535714285714285</v>
      </c>
      <c r="F18" s="125">
        <v>1826</v>
      </c>
      <c r="G18" s="125">
        <v>157</v>
      </c>
      <c r="H18" s="160">
        <v>8.598028477546551</v>
      </c>
      <c r="J18" s="125"/>
    </row>
    <row r="19" spans="1:10" ht="12.75" customHeight="1">
      <c r="A19" s="124" t="s">
        <v>64</v>
      </c>
      <c r="B19" s="125">
        <v>1618</v>
      </c>
      <c r="C19" s="125">
        <v>366</v>
      </c>
      <c r="D19" s="126">
        <f t="shared" si="0"/>
        <v>22.620519159456119</v>
      </c>
      <c r="F19" s="125">
        <v>1556</v>
      </c>
      <c r="G19" s="125">
        <v>122</v>
      </c>
      <c r="H19" s="160">
        <v>7.8406169665809768</v>
      </c>
      <c r="J19" s="125"/>
    </row>
    <row r="20" spans="1:10" ht="12.75" customHeight="1">
      <c r="A20" s="124" t="s">
        <v>65</v>
      </c>
      <c r="B20" s="125">
        <v>6288</v>
      </c>
      <c r="C20" s="125">
        <v>736</v>
      </c>
      <c r="D20" s="126">
        <f t="shared" si="0"/>
        <v>11.704834605597965</v>
      </c>
      <c r="F20" s="125">
        <v>5492</v>
      </c>
      <c r="G20" s="125">
        <v>751</v>
      </c>
      <c r="H20" s="160">
        <v>13.67443554260743</v>
      </c>
      <c r="J20" s="125"/>
    </row>
    <row r="21" spans="1:10" ht="12.75" customHeight="1">
      <c r="A21" s="124" t="s">
        <v>66</v>
      </c>
      <c r="B21" s="125">
        <v>7914</v>
      </c>
      <c r="C21" s="125">
        <v>1859</v>
      </c>
      <c r="D21" s="126">
        <f t="shared" si="0"/>
        <v>23.490017690169321</v>
      </c>
      <c r="F21" s="125">
        <v>7914</v>
      </c>
      <c r="G21" s="125">
        <v>1855</v>
      </c>
      <c r="H21" s="160">
        <v>23.439474349254485</v>
      </c>
      <c r="J21" s="125"/>
    </row>
    <row r="22" spans="1:10" ht="12.75" customHeight="1">
      <c r="A22" s="124" t="s">
        <v>67</v>
      </c>
      <c r="B22" s="125">
        <v>7458</v>
      </c>
      <c r="C22" s="125">
        <v>1471</v>
      </c>
      <c r="D22" s="126">
        <f t="shared" si="0"/>
        <v>19.723786537945831</v>
      </c>
      <c r="F22" s="125">
        <v>7429</v>
      </c>
      <c r="G22" s="125">
        <v>539</v>
      </c>
      <c r="H22" s="160">
        <v>7.2553506528469507</v>
      </c>
      <c r="J22" s="125"/>
    </row>
    <row r="23" spans="1:10" ht="12.75" customHeight="1">
      <c r="A23" s="124" t="s">
        <v>68</v>
      </c>
      <c r="B23" s="125">
        <v>1574</v>
      </c>
      <c r="C23" s="125">
        <v>96</v>
      </c>
      <c r="D23" s="126">
        <f t="shared" si="0"/>
        <v>6.099110546378653</v>
      </c>
      <c r="F23" s="125">
        <v>1267</v>
      </c>
      <c r="G23" s="125">
        <v>92</v>
      </c>
      <c r="H23" s="160">
        <v>7.2612470402525648</v>
      </c>
      <c r="J23" s="125"/>
    </row>
    <row r="24" spans="1:10" ht="12.75" customHeight="1">
      <c r="A24" s="124" t="s">
        <v>69</v>
      </c>
      <c r="B24" s="125">
        <v>44028</v>
      </c>
      <c r="C24" s="125">
        <v>6205</v>
      </c>
      <c r="D24" s="126">
        <f t="shared" si="0"/>
        <v>14.093304260924866</v>
      </c>
      <c r="F24" s="125">
        <v>44515</v>
      </c>
      <c r="G24" s="125">
        <v>6130</v>
      </c>
      <c r="H24" s="160">
        <v>13.770639110412219</v>
      </c>
      <c r="J24" s="125"/>
    </row>
    <row r="25" spans="1:10" ht="12.75" customHeight="1">
      <c r="A25" s="124" t="s">
        <v>70</v>
      </c>
      <c r="B25" s="125">
        <v>2238</v>
      </c>
      <c r="C25" s="125">
        <v>253</v>
      </c>
      <c r="D25" s="126">
        <f t="shared" si="0"/>
        <v>11.3047363717605</v>
      </c>
      <c r="F25" s="125">
        <v>2310</v>
      </c>
      <c r="G25" s="125">
        <v>260</v>
      </c>
      <c r="H25" s="160">
        <v>11.255411255411255</v>
      </c>
      <c r="J25" s="125"/>
    </row>
    <row r="26" spans="1:10" ht="12.75" customHeight="1">
      <c r="A26" s="124" t="s">
        <v>71</v>
      </c>
      <c r="B26" s="125">
        <v>14916</v>
      </c>
      <c r="C26" s="125">
        <v>2438</v>
      </c>
      <c r="D26" s="126">
        <f t="shared" si="0"/>
        <v>16.344864574953071</v>
      </c>
      <c r="F26" s="125">
        <v>13674</v>
      </c>
      <c r="G26" s="125">
        <v>893</v>
      </c>
      <c r="H26" s="160">
        <v>6.5306420944858861</v>
      </c>
      <c r="J26" s="125"/>
    </row>
    <row r="27" spans="1:10" ht="12.75" customHeight="1">
      <c r="A27" s="124" t="s">
        <v>72</v>
      </c>
      <c r="B27" s="125">
        <v>6239</v>
      </c>
      <c r="C27" s="125">
        <v>1569</v>
      </c>
      <c r="D27" s="126">
        <f t="shared" si="0"/>
        <v>25.148260939253085</v>
      </c>
      <c r="F27" s="125">
        <v>5632</v>
      </c>
      <c r="G27" s="125">
        <v>1051</v>
      </c>
      <c r="H27" s="160">
        <v>18.66122159090909</v>
      </c>
      <c r="J27" s="125"/>
    </row>
    <row r="28" spans="1:10" ht="12.75" customHeight="1">
      <c r="A28" s="124" t="s">
        <v>73</v>
      </c>
      <c r="B28" s="125">
        <v>3442</v>
      </c>
      <c r="C28" s="125">
        <v>516</v>
      </c>
      <c r="D28" s="126">
        <f t="shared" si="0"/>
        <v>14.991284137129576</v>
      </c>
      <c r="F28" s="125">
        <v>3713</v>
      </c>
      <c r="G28" s="125">
        <v>649</v>
      </c>
      <c r="H28" s="160">
        <v>17.479127390250472</v>
      </c>
      <c r="J28" s="125"/>
    </row>
    <row r="29" spans="1:10" ht="12.75" customHeight="1">
      <c r="A29" s="124" t="s">
        <v>74</v>
      </c>
      <c r="B29" s="125">
        <v>14570</v>
      </c>
      <c r="C29" s="125">
        <v>2526</v>
      </c>
      <c r="D29" s="126">
        <f t="shared" si="0"/>
        <v>17.336993822923816</v>
      </c>
      <c r="F29" s="125">
        <v>14929</v>
      </c>
      <c r="G29" s="125">
        <v>851</v>
      </c>
      <c r="H29" s="160">
        <v>5.70031482349789</v>
      </c>
      <c r="J29" s="125"/>
    </row>
    <row r="30" spans="1:10" ht="12.75" customHeight="1">
      <c r="A30" s="124" t="s">
        <v>75</v>
      </c>
      <c r="B30" s="125">
        <v>49605</v>
      </c>
      <c r="C30" s="125">
        <v>11908</v>
      </c>
      <c r="D30" s="126">
        <f t="shared" si="0"/>
        <v>24.005644592279005</v>
      </c>
      <c r="F30" s="125">
        <v>49185</v>
      </c>
      <c r="G30" s="125">
        <v>12118</v>
      </c>
      <c r="H30" s="160">
        <v>24.63759276202094</v>
      </c>
      <c r="J30" s="125"/>
    </row>
    <row r="31" spans="1:10" ht="12.75" customHeight="1">
      <c r="A31" s="124" t="s">
        <v>76</v>
      </c>
      <c r="B31" s="125">
        <v>11927</v>
      </c>
      <c r="C31" s="125">
        <v>1261</v>
      </c>
      <c r="D31" s="126">
        <f t="shared" si="0"/>
        <v>10.572650289259663</v>
      </c>
      <c r="F31" s="125">
        <v>10878</v>
      </c>
      <c r="G31" s="125">
        <v>775</v>
      </c>
      <c r="H31" s="160">
        <v>7.124471410185695</v>
      </c>
      <c r="J31" s="125"/>
    </row>
    <row r="32" spans="1:10" ht="12.75" customHeight="1">
      <c r="A32" s="124" t="s">
        <v>77</v>
      </c>
      <c r="B32" s="125">
        <v>4790</v>
      </c>
      <c r="C32" s="125">
        <v>897</v>
      </c>
      <c r="D32" s="126">
        <f t="shared" si="0"/>
        <v>18.726513569937371</v>
      </c>
      <c r="F32" s="125">
        <v>4570</v>
      </c>
      <c r="G32" s="125">
        <v>992</v>
      </c>
      <c r="H32" s="160">
        <v>21.706783369803063</v>
      </c>
      <c r="J32" s="125"/>
    </row>
    <row r="33" spans="1:11" ht="12.75" customHeight="1">
      <c r="A33" s="124" t="s">
        <v>78</v>
      </c>
      <c r="B33" s="125">
        <v>2848</v>
      </c>
      <c r="C33" s="125">
        <v>485</v>
      </c>
      <c r="D33" s="126">
        <f t="shared" si="0"/>
        <v>17.029494382022474</v>
      </c>
      <c r="F33" s="125">
        <v>2607</v>
      </c>
      <c r="G33" s="125">
        <v>364</v>
      </c>
      <c r="H33" s="160">
        <v>13.96240889911776</v>
      </c>
      <c r="J33" s="125"/>
    </row>
    <row r="34" spans="1:11" ht="12.75" customHeight="1">
      <c r="A34" s="124" t="s">
        <v>79</v>
      </c>
      <c r="B34" s="125">
        <v>13995</v>
      </c>
      <c r="C34" s="125">
        <v>841</v>
      </c>
      <c r="D34" s="126">
        <f t="shared" si="0"/>
        <v>6.0092890317970697</v>
      </c>
      <c r="F34" s="125">
        <v>13473</v>
      </c>
      <c r="G34" s="125">
        <v>719</v>
      </c>
      <c r="H34" s="160">
        <v>5.336599124174275</v>
      </c>
      <c r="I34" s="163">
        <f t="shared" ref="I34:I45" si="1">C34/G34-1</f>
        <v>0.16968011126564675</v>
      </c>
      <c r="J34" s="125">
        <f t="shared" ref="J34:J45" si="2">C34-G34</f>
        <v>122</v>
      </c>
    </row>
    <row r="35" spans="1:11" ht="12.75" customHeight="1">
      <c r="A35" s="124" t="s">
        <v>80</v>
      </c>
      <c r="B35" s="125">
        <v>6046</v>
      </c>
      <c r="C35" s="125">
        <v>567</v>
      </c>
      <c r="D35" s="126">
        <f t="shared" si="0"/>
        <v>9.3781012239497183</v>
      </c>
      <c r="F35" s="125">
        <v>5764</v>
      </c>
      <c r="G35" s="125">
        <v>696</v>
      </c>
      <c r="H35" s="160">
        <v>12.074947952810549</v>
      </c>
      <c r="I35" s="163">
        <f t="shared" si="1"/>
        <v>-0.18534482758620685</v>
      </c>
      <c r="J35" s="125">
        <f t="shared" si="2"/>
        <v>-129</v>
      </c>
    </row>
    <row r="36" spans="1:11" ht="12.75" customHeight="1">
      <c r="A36" s="124" t="s">
        <v>81</v>
      </c>
      <c r="B36" s="125">
        <v>7209</v>
      </c>
      <c r="C36" s="125">
        <v>1638</v>
      </c>
      <c r="D36" s="126">
        <f t="shared" si="0"/>
        <v>22.721598002496879</v>
      </c>
      <c r="F36" s="125">
        <v>7382</v>
      </c>
      <c r="G36" s="125">
        <v>414</v>
      </c>
      <c r="H36" s="160">
        <v>5.6082362503386616</v>
      </c>
      <c r="I36" s="163">
        <f t="shared" si="1"/>
        <v>2.9565217391304346</v>
      </c>
      <c r="J36" s="125">
        <f t="shared" si="2"/>
        <v>1224</v>
      </c>
    </row>
    <row r="37" spans="1:11" ht="12.75" customHeight="1">
      <c r="A37" s="124" t="s">
        <v>82</v>
      </c>
      <c r="B37" s="125">
        <v>2658</v>
      </c>
      <c r="C37" s="125">
        <v>468</v>
      </c>
      <c r="D37" s="126">
        <f t="shared" si="0"/>
        <v>17.607223476297968</v>
      </c>
      <c r="F37" s="125">
        <v>2621</v>
      </c>
      <c r="G37" s="125">
        <v>279</v>
      </c>
      <c r="H37" s="160">
        <v>10.644792064097674</v>
      </c>
      <c r="I37" s="163">
        <f t="shared" si="1"/>
        <v>0.67741935483870974</v>
      </c>
      <c r="J37" s="125">
        <f t="shared" si="2"/>
        <v>189</v>
      </c>
    </row>
    <row r="38" spans="1:11" ht="12.75" customHeight="1">
      <c r="A38" s="124" t="s">
        <v>83</v>
      </c>
      <c r="B38" s="125">
        <v>7983</v>
      </c>
      <c r="C38" s="125">
        <v>680</v>
      </c>
      <c r="D38" s="126">
        <f t="shared" si="0"/>
        <v>8.518100964549669</v>
      </c>
      <c r="F38" s="125">
        <v>7773</v>
      </c>
      <c r="G38" s="125">
        <v>572</v>
      </c>
      <c r="H38" s="160">
        <v>7.358806123761739</v>
      </c>
      <c r="I38" s="163">
        <f t="shared" si="1"/>
        <v>0.18881118881118875</v>
      </c>
      <c r="J38" s="125">
        <f t="shared" si="2"/>
        <v>108</v>
      </c>
    </row>
    <row r="39" spans="1:11" ht="12.75" customHeight="1">
      <c r="A39" s="124" t="s">
        <v>84</v>
      </c>
      <c r="B39" s="125">
        <v>5144</v>
      </c>
      <c r="C39" s="125">
        <v>565</v>
      </c>
      <c r="D39" s="126">
        <f t="shared" si="0"/>
        <v>10.983670295489892</v>
      </c>
      <c r="F39" s="125">
        <v>5185</v>
      </c>
      <c r="G39" s="125">
        <v>496</v>
      </c>
      <c r="H39" s="160">
        <v>9.5660559305689485</v>
      </c>
      <c r="I39" s="163">
        <f t="shared" si="1"/>
        <v>0.13911290322580649</v>
      </c>
      <c r="J39" s="125">
        <f t="shared" si="2"/>
        <v>69</v>
      </c>
    </row>
    <row r="40" spans="1:11" ht="12.75" customHeight="1">
      <c r="A40" s="124" t="s">
        <v>85</v>
      </c>
      <c r="B40" s="125">
        <v>8437</v>
      </c>
      <c r="C40" s="125">
        <v>1722</v>
      </c>
      <c r="D40" s="126">
        <f t="shared" si="0"/>
        <v>20.410098376200068</v>
      </c>
      <c r="F40" s="125">
        <v>7843</v>
      </c>
      <c r="G40" s="125">
        <v>537</v>
      </c>
      <c r="H40" s="160">
        <v>6.8468698202218539</v>
      </c>
      <c r="I40" s="163">
        <f t="shared" si="1"/>
        <v>2.2067039106145252</v>
      </c>
      <c r="J40" s="125">
        <f t="shared" si="2"/>
        <v>1185</v>
      </c>
    </row>
    <row r="41" spans="1:11" ht="12.75" customHeight="1">
      <c r="A41" s="124" t="s">
        <v>86</v>
      </c>
      <c r="B41" s="125">
        <v>11693</v>
      </c>
      <c r="C41" s="125">
        <v>1277</v>
      </c>
      <c r="D41" s="126">
        <f t="shared" si="0"/>
        <v>10.921063884375268</v>
      </c>
      <c r="F41" s="125">
        <v>11307</v>
      </c>
      <c r="G41" s="125">
        <v>953</v>
      </c>
      <c r="H41" s="160">
        <v>8.4284071813920587</v>
      </c>
      <c r="I41" s="163">
        <f t="shared" si="1"/>
        <v>0.33997901364113337</v>
      </c>
      <c r="J41" s="125">
        <f t="shared" si="2"/>
        <v>324</v>
      </c>
    </row>
    <row r="42" spans="1:11" ht="12.75" customHeight="1">
      <c r="A42" s="124" t="s">
        <v>87</v>
      </c>
      <c r="B42" s="125">
        <v>5131</v>
      </c>
      <c r="C42" s="125">
        <v>657</v>
      </c>
      <c r="D42" s="126">
        <f t="shared" si="0"/>
        <v>12.804521535763008</v>
      </c>
      <c r="F42" s="125">
        <v>5377</v>
      </c>
      <c r="G42" s="125">
        <v>470</v>
      </c>
      <c r="H42" s="160">
        <v>8.7409336061000555</v>
      </c>
      <c r="I42" s="163">
        <f t="shared" si="1"/>
        <v>0.39787234042553199</v>
      </c>
      <c r="J42" s="125">
        <f t="shared" si="2"/>
        <v>187</v>
      </c>
    </row>
    <row r="43" spans="1:11" ht="12.75" customHeight="1">
      <c r="A43" s="124" t="s">
        <v>88</v>
      </c>
      <c r="B43" s="125">
        <v>7984</v>
      </c>
      <c r="C43" s="125">
        <v>977</v>
      </c>
      <c r="D43" s="126">
        <f t="shared" si="0"/>
        <v>12.236973947895793</v>
      </c>
      <c r="F43" s="125">
        <v>8051</v>
      </c>
      <c r="G43" s="125">
        <v>599</v>
      </c>
      <c r="H43" s="160">
        <v>7.4400695565768231</v>
      </c>
      <c r="I43" s="163">
        <f t="shared" si="1"/>
        <v>0.63105175292153581</v>
      </c>
      <c r="J43" s="125">
        <f t="shared" si="2"/>
        <v>378</v>
      </c>
    </row>
    <row r="44" spans="1:11" ht="12.75" customHeight="1">
      <c r="A44" s="124" t="s">
        <v>89</v>
      </c>
      <c r="B44" s="125">
        <v>2518</v>
      </c>
      <c r="C44" s="125">
        <v>587</v>
      </c>
      <c r="D44" s="126">
        <f t="shared" si="0"/>
        <v>23.312152501985704</v>
      </c>
      <c r="F44" s="125">
        <v>2346</v>
      </c>
      <c r="G44" s="125">
        <v>176</v>
      </c>
      <c r="H44" s="160">
        <v>7.5021312872975283</v>
      </c>
      <c r="I44" s="163">
        <f t="shared" si="1"/>
        <v>2.3352272727272729</v>
      </c>
      <c r="J44" s="125">
        <f t="shared" si="2"/>
        <v>411</v>
      </c>
    </row>
    <row r="45" spans="1:11" ht="12.75" customHeight="1">
      <c r="A45" s="124" t="s">
        <v>90</v>
      </c>
      <c r="B45" s="125">
        <v>8966</v>
      </c>
      <c r="C45" s="125">
        <v>2051</v>
      </c>
      <c r="D45" s="126">
        <f t="shared" si="0"/>
        <v>22.875306714253849</v>
      </c>
      <c r="F45" s="125">
        <v>9559</v>
      </c>
      <c r="G45" s="125">
        <v>2154</v>
      </c>
      <c r="H45" s="160">
        <v>22.533737838686054</v>
      </c>
      <c r="I45" s="163">
        <f t="shared" si="1"/>
        <v>-4.7818012999071513E-2</v>
      </c>
      <c r="J45" s="125">
        <f t="shared" si="2"/>
        <v>-103</v>
      </c>
    </row>
    <row r="46" spans="1:11" ht="12.75" customHeight="1">
      <c r="A46" s="124" t="s">
        <v>91</v>
      </c>
      <c r="B46" s="125">
        <v>4458</v>
      </c>
      <c r="C46" s="125">
        <v>1102</v>
      </c>
      <c r="D46" s="126">
        <f t="shared" si="0"/>
        <v>24.719605204127411</v>
      </c>
      <c r="F46" s="125">
        <v>4425</v>
      </c>
      <c r="G46" s="125">
        <v>313</v>
      </c>
      <c r="H46" s="160">
        <v>7.0734463276836159</v>
      </c>
      <c r="I46" s="163">
        <f>C46/G46-1</f>
        <v>2.5207667731629395</v>
      </c>
      <c r="J46" s="125">
        <f>C46-G46</f>
        <v>789</v>
      </c>
    </row>
    <row r="47" spans="1:11" ht="12.75" customHeight="1">
      <c r="A47" s="124" t="s">
        <v>92</v>
      </c>
      <c r="B47" s="125">
        <v>1532</v>
      </c>
      <c r="C47" s="125">
        <v>241</v>
      </c>
      <c r="D47" s="126">
        <f t="shared" si="0"/>
        <v>15.731070496083552</v>
      </c>
      <c r="F47" s="125">
        <v>1531</v>
      </c>
      <c r="G47" s="125">
        <v>112</v>
      </c>
      <c r="H47" s="160">
        <v>7.3154800783801432</v>
      </c>
      <c r="J47" s="125"/>
    </row>
    <row r="48" spans="1:11">
      <c r="A48" s="127" t="s">
        <v>93</v>
      </c>
      <c r="B48" s="128">
        <f>SUM(B16:B47)</f>
        <v>287280</v>
      </c>
      <c r="C48" s="128">
        <f>SUM(C16:C47)</f>
        <v>47833</v>
      </c>
      <c r="D48" s="129">
        <f>IF(C48=0,0,(C48/B48)*100)</f>
        <v>16.650306321358954</v>
      </c>
      <c r="F48" s="125">
        <v>282283</v>
      </c>
      <c r="G48" s="125">
        <v>36833</v>
      </c>
      <c r="H48" s="160">
        <v>13.048252994335471</v>
      </c>
      <c r="I48" s="161">
        <f>B48-F48</f>
        <v>4997</v>
      </c>
      <c r="J48" s="161">
        <f>C48-G48</f>
        <v>11000</v>
      </c>
      <c r="K48" s="162">
        <f>D48-H48</f>
        <v>3.6020533270234836</v>
      </c>
    </row>
    <row r="49" spans="1:10">
      <c r="A49" s="130"/>
      <c r="B49" s="131"/>
      <c r="C49" s="131"/>
      <c r="D49" s="132"/>
      <c r="I49" s="163">
        <f>B48/F48-1</f>
        <v>1.7702093289358567E-2</v>
      </c>
      <c r="J49" s="163">
        <f>C48/G48-1</f>
        <v>0.29864523660847619</v>
      </c>
    </row>
    <row r="50" spans="1:10">
      <c r="A50" s="213" t="s">
        <v>94</v>
      </c>
      <c r="B50" s="213"/>
      <c r="C50" s="213"/>
      <c r="D50" s="213"/>
    </row>
    <row r="51" spans="1:10" ht="14.25" customHeight="1">
      <c r="A51" s="213"/>
      <c r="B51" s="213"/>
      <c r="C51" s="213"/>
      <c r="D51" s="213"/>
    </row>
    <row r="52" spans="1:10" ht="14.25" customHeight="1">
      <c r="A52" s="213"/>
      <c r="B52" s="213"/>
      <c r="C52" s="213"/>
      <c r="D52" s="213"/>
    </row>
    <row r="53" spans="1:10" ht="14.25" customHeight="1">
      <c r="A53" s="213"/>
      <c r="B53" s="213"/>
      <c r="C53" s="213"/>
      <c r="D53" s="213"/>
    </row>
  </sheetData>
  <sheetProtection selectLockedCells="1"/>
  <mergeCells count="2">
    <mergeCell ref="A14:A15"/>
    <mergeCell ref="A50:D53"/>
  </mergeCells>
  <printOptions horizontalCentered="1" verticalCentered="1"/>
  <pageMargins left="0.23622047244094491" right="0.23622047244094491" top="0.19685039370078741" bottom="0.19685039370078741" header="0.31496062992125984" footer="0.31496062992125984"/>
  <pageSetup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showGridLines="0" view="pageBreakPreview" topLeftCell="A8" zoomScale="96" zoomScaleNormal="100" zoomScaleSheetLayoutView="96" workbookViewId="0">
      <selection activeCell="K30" sqref="K30"/>
    </sheetView>
  </sheetViews>
  <sheetFormatPr baseColWidth="10" defaultRowHeight="12.75"/>
  <cols>
    <col min="1" max="1" width="25.85546875" style="36" customWidth="1"/>
    <col min="2" max="6" width="10.140625" style="36" customWidth="1"/>
    <col min="7" max="7" width="1.5703125" style="36" customWidth="1"/>
    <col min="8" max="8" width="9.140625" style="36" customWidth="1"/>
    <col min="9" max="9" width="9.42578125" style="36" customWidth="1"/>
    <col min="10" max="12" width="13" style="36" customWidth="1"/>
    <col min="13" max="13" width="0.28515625" style="36" customWidth="1"/>
    <col min="14"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75" customHeight="1">
      <c r="C4" s="2"/>
      <c r="D4" s="2"/>
      <c r="E4" s="214"/>
      <c r="F4" s="214"/>
      <c r="G4" s="214"/>
      <c r="H4" s="214"/>
      <c r="I4" s="214"/>
      <c r="J4" s="3"/>
      <c r="K4" s="3"/>
    </row>
    <row r="5" spans="1:16" s="1" customFormat="1" ht="15.75" customHeight="1">
      <c r="C5" s="2"/>
      <c r="D5" s="2"/>
      <c r="E5" s="2"/>
      <c r="F5" s="2"/>
      <c r="G5" s="2"/>
      <c r="H5" s="2"/>
      <c r="I5" s="2"/>
      <c r="J5" s="3"/>
      <c r="K5" s="5"/>
    </row>
    <row r="6" spans="1:16" s="1" customFormat="1" ht="15.75" customHeight="1">
      <c r="A6" s="6" t="s">
        <v>51</v>
      </c>
      <c r="C6" s="2"/>
      <c r="D6" s="2"/>
      <c r="E6" s="2"/>
      <c r="F6" s="2"/>
      <c r="G6" s="2"/>
      <c r="H6" s="2"/>
      <c r="I6" s="2"/>
      <c r="J6" s="3"/>
      <c r="K6" s="5"/>
    </row>
    <row r="7" spans="1:16" s="1" customFormat="1" ht="24.75" customHeight="1">
      <c r="A7" s="215" t="s">
        <v>0</v>
      </c>
      <c r="B7" s="215"/>
      <c r="C7" s="215"/>
      <c r="D7" s="215"/>
      <c r="E7" s="215"/>
      <c r="F7" s="215"/>
      <c r="G7" s="215"/>
      <c r="H7" s="215"/>
      <c r="I7" s="215"/>
      <c r="J7" s="7"/>
      <c r="K7" s="7"/>
      <c r="L7" s="8"/>
      <c r="M7" s="8"/>
      <c r="N7" s="8"/>
      <c r="O7" s="8"/>
      <c r="P7" s="8"/>
    </row>
    <row r="8" spans="1:16" s="1" customFormat="1" ht="21.75" customHeight="1">
      <c r="A8" s="216" t="s">
        <v>1</v>
      </c>
      <c r="B8" s="216"/>
      <c r="C8" s="216"/>
      <c r="D8" s="216"/>
      <c r="E8" s="216"/>
      <c r="F8" s="216"/>
      <c r="G8" s="216"/>
      <c r="H8" s="216"/>
      <c r="I8" s="216"/>
      <c r="J8" s="7"/>
      <c r="K8" s="7"/>
      <c r="L8" s="8"/>
      <c r="M8" s="8"/>
      <c r="N8" s="8"/>
      <c r="O8" s="8"/>
      <c r="P8" s="8"/>
    </row>
    <row r="9" spans="1:16" s="1" customFormat="1" ht="15.75" customHeight="1">
      <c r="K9" s="3"/>
      <c r="O9" s="9"/>
      <c r="P9" s="9"/>
    </row>
    <row r="10" spans="1:16" s="13" customFormat="1" ht="15" customHeight="1">
      <c r="A10" s="10"/>
      <c r="B10" s="217" t="s">
        <v>42</v>
      </c>
      <c r="C10" s="218"/>
      <c r="D10" s="218"/>
      <c r="E10" s="218"/>
      <c r="F10" s="218"/>
      <c r="G10" s="11"/>
      <c r="H10" s="12"/>
      <c r="I10" s="12"/>
      <c r="K10" s="14"/>
      <c r="N10" s="9"/>
      <c r="O10" s="9"/>
      <c r="P10" s="9"/>
    </row>
    <row r="11" spans="1:16" s="13" customFormat="1" ht="15" customHeight="1">
      <c r="A11" s="10"/>
      <c r="B11" s="203">
        <v>2007</v>
      </c>
      <c r="C11" s="203">
        <v>2008</v>
      </c>
      <c r="D11" s="203">
        <v>2009</v>
      </c>
      <c r="E11" s="203">
        <v>2010</v>
      </c>
      <c r="F11" s="203">
        <v>2011</v>
      </c>
      <c r="G11" s="15"/>
      <c r="H11" s="219" t="s">
        <v>109</v>
      </c>
      <c r="I11" s="220"/>
      <c r="K11" s="14"/>
      <c r="M11" s="16"/>
      <c r="N11" s="9"/>
      <c r="O11" s="9"/>
      <c r="P11" s="9"/>
    </row>
    <row r="12" spans="1:16" s="16" customFormat="1" ht="11.25" customHeight="1">
      <c r="A12" s="13"/>
      <c r="B12" s="204"/>
      <c r="C12" s="204"/>
      <c r="D12" s="204"/>
      <c r="E12" s="204"/>
      <c r="F12" s="204"/>
      <c r="G12" s="15"/>
      <c r="H12" s="17" t="s">
        <v>2</v>
      </c>
      <c r="I12" s="18" t="s">
        <v>3</v>
      </c>
      <c r="M12" s="16">
        <f>SUM(B13:F13)/5</f>
        <v>83332.800000000003</v>
      </c>
      <c r="N12" s="224"/>
      <c r="O12" s="224"/>
      <c r="P12" s="224"/>
    </row>
    <row r="13" spans="1:16" s="16" customFormat="1" ht="18.75" customHeight="1">
      <c r="A13" s="19" t="s">
        <v>4</v>
      </c>
      <c r="B13" s="20">
        <v>74540</v>
      </c>
      <c r="C13" s="20">
        <v>76790</v>
      </c>
      <c r="D13" s="20">
        <v>76086</v>
      </c>
      <c r="E13" s="20">
        <v>90506</v>
      </c>
      <c r="F13" s="20">
        <v>98742</v>
      </c>
      <c r="G13" s="21"/>
      <c r="H13" s="22">
        <f>F13-E13</f>
        <v>8236</v>
      </c>
      <c r="I13" s="23">
        <f>F13/E13-1</f>
        <v>9.0999491746403649E-2</v>
      </c>
      <c r="K13" s="24"/>
      <c r="M13" s="16">
        <f>SUM(B14:F14)/5</f>
        <v>512091.4</v>
      </c>
      <c r="N13" s="224"/>
      <c r="O13" s="224"/>
      <c r="P13" s="224"/>
    </row>
    <row r="14" spans="1:16" s="16" customFormat="1" ht="18.75" customHeight="1">
      <c r="A14" s="19" t="s">
        <v>5</v>
      </c>
      <c r="B14" s="20">
        <v>460217</v>
      </c>
      <c r="C14" s="20">
        <v>490288</v>
      </c>
      <c r="D14" s="20">
        <v>531486</v>
      </c>
      <c r="E14" s="20">
        <v>518241</v>
      </c>
      <c r="F14" s="20">
        <v>560225</v>
      </c>
      <c r="G14" s="21"/>
      <c r="H14" s="22">
        <f>F14-E14</f>
        <v>41984</v>
      </c>
      <c r="I14" s="23">
        <f>F14/E14-1</f>
        <v>8.1012501905484147E-2</v>
      </c>
      <c r="J14" s="25"/>
      <c r="K14" s="24"/>
      <c r="N14" s="224"/>
      <c r="O14" s="224"/>
      <c r="P14" s="224"/>
    </row>
    <row r="15" spans="1:16" s="16" customFormat="1" ht="23.25" customHeight="1">
      <c r="A15" s="26" t="s">
        <v>6</v>
      </c>
      <c r="B15" s="27">
        <f>(B13/B14)*100</f>
        <v>16.196707205513921</v>
      </c>
      <c r="C15" s="27">
        <f>(C13/C14)*100</f>
        <v>15.662223019939301</v>
      </c>
      <c r="D15" s="27">
        <f>D13/D14*100</f>
        <v>14.315711044129104</v>
      </c>
      <c r="E15" s="27">
        <f>IF(E14=0,0,(E13/E14)*100)</f>
        <v>17.464075594173366</v>
      </c>
      <c r="F15" s="27">
        <f>IF(F14=0,0,(F13/F14)*100)</f>
        <v>17.625418358695168</v>
      </c>
      <c r="G15" s="29"/>
      <c r="H15" s="225">
        <f>F15-E15</f>
        <v>0.16134276452180174</v>
      </c>
      <c r="I15" s="226"/>
      <c r="J15" s="30"/>
      <c r="K15" s="24"/>
      <c r="L15" s="30"/>
      <c r="N15" s="224"/>
      <c r="O15" s="224"/>
      <c r="P15" s="224"/>
    </row>
    <row r="16" spans="1:16" ht="26.25" customHeight="1">
      <c r="A16" s="31"/>
      <c r="B16" s="227"/>
      <c r="C16" s="227"/>
      <c r="D16" s="227"/>
      <c r="E16" s="227"/>
      <c r="F16" s="32"/>
      <c r="G16" s="32"/>
      <c r="H16" s="33"/>
      <c r="I16" s="33"/>
      <c r="J16" s="34"/>
      <c r="K16" s="35"/>
      <c r="N16" s="224"/>
      <c r="O16" s="224"/>
      <c r="P16" s="224"/>
    </row>
    <row r="17" spans="1:35" ht="18" customHeight="1">
      <c r="A17" s="37"/>
      <c r="B17" s="38"/>
      <c r="C17" s="38"/>
      <c r="D17" s="38"/>
      <c r="E17" s="38"/>
      <c r="F17" s="38"/>
      <c r="G17" s="38"/>
      <c r="H17" s="33"/>
      <c r="I17" s="33"/>
      <c r="J17" s="39"/>
      <c r="N17" s="224"/>
      <c r="O17" s="224"/>
      <c r="P17" s="224"/>
    </row>
    <row r="18" spans="1:35" ht="18" customHeight="1">
      <c r="A18" s="40"/>
      <c r="B18" s="41"/>
      <c r="C18" s="42"/>
      <c r="D18" s="42"/>
      <c r="E18" s="41"/>
      <c r="F18" s="41"/>
      <c r="G18" s="41"/>
      <c r="H18" s="43"/>
      <c r="I18" s="43"/>
      <c r="N18" s="224"/>
      <c r="O18" s="224"/>
      <c r="P18" s="224"/>
    </row>
    <row r="19" spans="1:35" ht="18" customHeight="1"/>
    <row r="20" spans="1:35" ht="18" customHeight="1">
      <c r="N20" s="224"/>
      <c r="O20" s="224"/>
      <c r="P20" s="224"/>
    </row>
    <row r="21" spans="1:35" ht="18" customHeight="1">
      <c r="N21" s="224"/>
      <c r="O21" s="224"/>
      <c r="P21" s="224"/>
    </row>
    <row r="22" spans="1:35" ht="18" customHeight="1">
      <c r="E22" s="44"/>
      <c r="F22" s="44"/>
      <c r="G22" s="44"/>
      <c r="H22" s="44"/>
      <c r="I22" s="44"/>
      <c r="J22" s="44"/>
      <c r="K22" s="44"/>
      <c r="L22" s="44"/>
      <c r="M22" s="44"/>
      <c r="N22" s="224"/>
      <c r="O22" s="224"/>
      <c r="P22" s="224"/>
      <c r="AF22" s="228" t="s">
        <v>7</v>
      </c>
      <c r="AG22" s="221">
        <v>2000</v>
      </c>
      <c r="AH22" s="45" t="s">
        <v>8</v>
      </c>
      <c r="AI22" s="47">
        <v>10.4</v>
      </c>
    </row>
    <row r="23" spans="1:35" ht="18" customHeight="1">
      <c r="E23" s="44"/>
      <c r="F23" s="44"/>
      <c r="G23" s="44"/>
      <c r="H23" s="44"/>
      <c r="I23" s="44"/>
      <c r="J23" s="44"/>
      <c r="K23" s="44"/>
      <c r="L23" s="44"/>
      <c r="M23" s="44"/>
      <c r="N23" s="224"/>
      <c r="O23" s="224"/>
      <c r="P23" s="224"/>
      <c r="Q23" s="44"/>
      <c r="AF23" s="228"/>
      <c r="AG23" s="222"/>
      <c r="AH23" s="45" t="s">
        <v>9</v>
      </c>
      <c r="AI23" s="47">
        <v>9.8000000000000007</v>
      </c>
    </row>
    <row r="24" spans="1:35" ht="18" customHeight="1">
      <c r="E24" s="44"/>
      <c r="F24" s="44"/>
      <c r="G24" s="44"/>
      <c r="H24" s="44"/>
      <c r="I24" s="44"/>
      <c r="J24" s="44"/>
      <c r="K24" s="44"/>
      <c r="L24" s="44"/>
      <c r="M24" s="44"/>
      <c r="N24" s="224"/>
      <c r="O24" s="224"/>
      <c r="P24" s="224"/>
      <c r="Q24" s="44"/>
      <c r="AF24" s="228"/>
      <c r="AG24" s="222"/>
      <c r="AH24" s="45" t="s">
        <v>10</v>
      </c>
      <c r="AI24" s="47">
        <v>8.6999999999999993</v>
      </c>
    </row>
    <row r="25" spans="1:35" ht="18" customHeight="1">
      <c r="E25" s="44"/>
      <c r="F25" s="44"/>
      <c r="G25" s="44"/>
      <c r="H25" s="44"/>
      <c r="I25" s="44"/>
      <c r="J25" s="44"/>
      <c r="K25" s="44"/>
      <c r="L25" s="44"/>
      <c r="M25" s="44"/>
      <c r="N25" s="44"/>
      <c r="O25" s="44"/>
      <c r="P25" s="44"/>
      <c r="Q25" s="44"/>
      <c r="AF25" s="228"/>
      <c r="AG25" s="223"/>
      <c r="AH25" s="45" t="s">
        <v>11</v>
      </c>
      <c r="AI25" s="50">
        <v>9.15</v>
      </c>
    </row>
    <row r="26" spans="1:35" ht="18" customHeight="1">
      <c r="E26" s="44"/>
      <c r="F26" s="44"/>
      <c r="G26" s="44"/>
      <c r="H26" s="44"/>
      <c r="I26" s="44"/>
      <c r="J26" s="44"/>
      <c r="K26" s="44"/>
      <c r="L26" s="44"/>
      <c r="M26" s="44"/>
      <c r="N26" s="44"/>
      <c r="O26" s="44"/>
      <c r="P26" s="44"/>
      <c r="Q26" s="44"/>
      <c r="AF26" s="228"/>
      <c r="AG26" s="221">
        <v>2001</v>
      </c>
      <c r="AH26" s="45" t="s">
        <v>8</v>
      </c>
      <c r="AI26" s="47">
        <v>10.4</v>
      </c>
    </row>
    <row r="27" spans="1:35" ht="18" customHeight="1">
      <c r="N27" s="44"/>
      <c r="O27" s="44"/>
      <c r="P27" s="44"/>
      <c r="Q27" s="44"/>
      <c r="AF27" s="228"/>
      <c r="AG27" s="222"/>
      <c r="AH27" s="45" t="s">
        <v>9</v>
      </c>
      <c r="AI27" s="50">
        <v>10</v>
      </c>
    </row>
    <row r="28" spans="1:35" ht="18" customHeight="1">
      <c r="N28" s="44"/>
      <c r="O28" s="44"/>
      <c r="P28" s="44"/>
      <c r="Q28" s="44"/>
      <c r="AF28" s="228"/>
      <c r="AG28" s="222"/>
      <c r="AH28" s="45" t="s">
        <v>10</v>
      </c>
      <c r="AI28" s="47">
        <v>10.7</v>
      </c>
    </row>
    <row r="29" spans="1:35" ht="18" customHeight="1">
      <c r="AF29" s="228"/>
      <c r="AG29" s="223"/>
      <c r="AH29" s="45" t="s">
        <v>11</v>
      </c>
      <c r="AI29" s="47">
        <v>9.3000000000000007</v>
      </c>
    </row>
    <row r="30" spans="1:35" ht="33" customHeight="1">
      <c r="AF30" s="228"/>
      <c r="AG30" s="46">
        <v>2002</v>
      </c>
      <c r="AH30" s="45" t="s">
        <v>8</v>
      </c>
      <c r="AI30" s="47">
        <v>10.199999999999999</v>
      </c>
    </row>
    <row r="31" spans="1:35" ht="33" customHeight="1">
      <c r="AF31" s="228"/>
      <c r="AG31" s="49"/>
      <c r="AH31" s="45" t="s">
        <v>11</v>
      </c>
      <c r="AI31" s="47">
        <v>13.5</v>
      </c>
    </row>
    <row r="32" spans="1:35" ht="33" customHeight="1">
      <c r="AF32" s="65"/>
      <c r="AG32" s="65"/>
      <c r="AH32" s="65"/>
      <c r="AI32" s="66"/>
    </row>
    <row r="33" spans="2:2" ht="27.75" customHeight="1"/>
    <row r="34" spans="2:2" ht="38.25" customHeight="1"/>
    <row r="35" spans="2:2" ht="38.25" customHeight="1">
      <c r="B35" s="51"/>
    </row>
    <row r="36" spans="2:2" ht="48.75" customHeight="1"/>
    <row r="37" spans="2:2" ht="23.25" customHeight="1"/>
    <row r="38" spans="2:2" ht="23.25" customHeight="1"/>
    <row r="40" spans="2:2" ht="8.25" customHeight="1"/>
    <row r="41" spans="2:2" hidden="1"/>
    <row r="42" spans="2:2" hidden="1"/>
    <row r="43" spans="2:2" hidden="1"/>
    <row r="44" spans="2:2" hidden="1"/>
    <row r="45" spans="2:2" hidden="1"/>
    <row r="53" spans="1:1">
      <c r="A53" s="52"/>
    </row>
  </sheetData>
  <autoFilter ref="B21:B31"/>
  <dataConsolidate/>
  <mergeCells count="18">
    <mergeCell ref="AG22:AG25"/>
    <mergeCell ref="AG26:AG29"/>
    <mergeCell ref="N12:P15"/>
    <mergeCell ref="H15:I15"/>
    <mergeCell ref="B16:E16"/>
    <mergeCell ref="N16:P18"/>
    <mergeCell ref="N20:P24"/>
    <mergeCell ref="AF22:AF31"/>
    <mergeCell ref="E4:I4"/>
    <mergeCell ref="A7:I7"/>
    <mergeCell ref="A8:I8"/>
    <mergeCell ref="B10:F10"/>
    <mergeCell ref="B11:B12"/>
    <mergeCell ref="C11:C12"/>
    <mergeCell ref="D11:D12"/>
    <mergeCell ref="E11:E12"/>
    <mergeCell ref="F11:F12"/>
    <mergeCell ref="H11:I11"/>
  </mergeCells>
  <conditionalFormatting sqref="H13:H15 I13:I14">
    <cfRule type="cellIs" dxfId="7" priority="4" stopIfTrue="1" operator="lessThan">
      <formula>0</formula>
    </cfRule>
  </conditionalFormatting>
  <conditionalFormatting sqref="B13:F13">
    <cfRule type="iconSet" priority="1">
      <iconSet>
        <cfvo type="percent" val="0"/>
        <cfvo type="percent" val="33"/>
        <cfvo type="percent" val="67"/>
      </iconSet>
    </cfRule>
  </conditionalFormatting>
  <conditionalFormatting sqref="B14:F14">
    <cfRule type="iconSet" priority="2">
      <iconSet>
        <cfvo type="percent" val="0"/>
        <cfvo type="percent" val="33"/>
        <cfvo type="percent" val="67"/>
      </iconSet>
    </cfRule>
  </conditionalFormatting>
  <printOptions horizontalCentered="1"/>
  <pageMargins left="0.78740157480314965" right="0.78740157480314965" top="0.39370078740157483" bottom="0.39370078740157483" header="0" footer="0"/>
  <pageSetup scale="8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showGridLines="0" view="pageBreakPreview" topLeftCell="A16" zoomScaleNormal="100" zoomScaleSheetLayoutView="100" workbookViewId="0">
      <selection activeCell="K23" sqref="K23"/>
    </sheetView>
  </sheetViews>
  <sheetFormatPr baseColWidth="10" defaultRowHeight="12.75"/>
  <cols>
    <col min="1" max="1" width="25.85546875" style="36" customWidth="1"/>
    <col min="2" max="6" width="10.140625" style="36" customWidth="1"/>
    <col min="7" max="7" width="1.5703125" style="36" customWidth="1"/>
    <col min="8" max="9" width="9.140625" style="36" customWidth="1"/>
    <col min="10" max="10" width="5.5703125" style="36" customWidth="1"/>
    <col min="11" max="11" width="15.28515625" style="36" bestFit="1" customWidth="1"/>
    <col min="12"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
      <c r="F4" s="2"/>
      <c r="G4" s="2"/>
      <c r="H4" s="2"/>
      <c r="I4" s="2"/>
      <c r="J4" s="3"/>
      <c r="K4" s="3"/>
    </row>
    <row r="5" spans="1:16" s="1" customFormat="1" ht="21" customHeight="1">
      <c r="C5" s="2"/>
      <c r="D5" s="2"/>
      <c r="E5" s="214"/>
      <c r="F5" s="214"/>
      <c r="G5" s="214"/>
      <c r="H5" s="214"/>
      <c r="I5" s="214"/>
      <c r="J5" s="3"/>
      <c r="K5" s="3"/>
    </row>
    <row r="6" spans="1:16" s="1" customFormat="1" ht="21" customHeight="1">
      <c r="A6" s="6" t="s">
        <v>51</v>
      </c>
      <c r="C6" s="2"/>
      <c r="D6" s="2"/>
      <c r="E6" s="4"/>
      <c r="F6" s="4"/>
      <c r="G6" s="4"/>
      <c r="H6" s="4"/>
      <c r="I6" s="4"/>
      <c r="J6" s="3"/>
      <c r="K6" s="3"/>
    </row>
    <row r="7" spans="1:16" s="1" customFormat="1" ht="15.75" customHeight="1">
      <c r="C7" s="2"/>
      <c r="D7" s="2"/>
      <c r="E7" s="2"/>
      <c r="F7" s="2"/>
      <c r="G7" s="2"/>
      <c r="H7" s="2"/>
      <c r="I7" s="2"/>
      <c r="J7" s="3"/>
      <c r="K7" s="3"/>
    </row>
    <row r="8" spans="1:16" s="1" customFormat="1" ht="21.95" customHeight="1">
      <c r="A8" s="215" t="s">
        <v>12</v>
      </c>
      <c r="B8" s="215"/>
      <c r="C8" s="215"/>
      <c r="D8" s="215"/>
      <c r="E8" s="215"/>
      <c r="F8" s="215"/>
      <c r="G8" s="215"/>
      <c r="H8" s="215"/>
      <c r="I8" s="215"/>
      <c r="J8" s="7"/>
      <c r="K8" s="7"/>
      <c r="L8" s="8"/>
      <c r="M8" s="8"/>
      <c r="N8" s="8"/>
      <c r="O8" s="8"/>
      <c r="P8" s="8"/>
    </row>
    <row r="9" spans="1:16" s="1" customFormat="1" ht="21.75" customHeight="1">
      <c r="A9" s="216" t="s">
        <v>1</v>
      </c>
      <c r="B9" s="216"/>
      <c r="C9" s="216"/>
      <c r="D9" s="216"/>
      <c r="E9" s="216"/>
      <c r="F9" s="216"/>
      <c r="G9" s="216"/>
      <c r="H9" s="216"/>
      <c r="I9" s="216"/>
      <c r="J9" s="7"/>
      <c r="K9" s="7"/>
      <c r="L9" s="8"/>
      <c r="M9" s="8"/>
      <c r="N9" s="8"/>
      <c r="O9" s="8"/>
      <c r="P9" s="8"/>
    </row>
    <row r="10" spans="1:16" s="1" customFormat="1" ht="15.75" customHeight="1">
      <c r="K10" s="3"/>
      <c r="O10" s="9"/>
      <c r="P10" s="9"/>
    </row>
    <row r="11" spans="1:16" s="13" customFormat="1" ht="15" customHeight="1">
      <c r="A11" s="10"/>
      <c r="B11" s="217" t="s">
        <v>42</v>
      </c>
      <c r="C11" s="218"/>
      <c r="D11" s="218"/>
      <c r="E11" s="218"/>
      <c r="F11" s="218"/>
      <c r="G11" s="11"/>
      <c r="H11" s="12"/>
      <c r="I11" s="12"/>
      <c r="K11" s="14"/>
      <c r="N11" s="9"/>
      <c r="O11" s="9"/>
      <c r="P11" s="9"/>
    </row>
    <row r="12" spans="1:16" s="13" customFormat="1" ht="15" customHeight="1">
      <c r="A12" s="10"/>
      <c r="B12" s="229">
        <v>2007</v>
      </c>
      <c r="C12" s="229">
        <v>2008</v>
      </c>
      <c r="D12" s="229">
        <v>2009</v>
      </c>
      <c r="E12" s="229">
        <v>2010</v>
      </c>
      <c r="F12" s="229">
        <v>2011</v>
      </c>
      <c r="G12" s="15"/>
      <c r="H12" s="219" t="s">
        <v>109</v>
      </c>
      <c r="I12" s="220"/>
      <c r="K12" s="14"/>
      <c r="N12" s="9"/>
      <c r="O12" s="9"/>
      <c r="P12" s="9"/>
    </row>
    <row r="13" spans="1:16" s="16" customFormat="1" ht="11.25" customHeight="1">
      <c r="A13" s="13"/>
      <c r="B13" s="230"/>
      <c r="C13" s="230"/>
      <c r="D13" s="230"/>
      <c r="E13" s="230"/>
      <c r="F13" s="230"/>
      <c r="G13" s="15"/>
      <c r="H13" s="17" t="s">
        <v>2</v>
      </c>
      <c r="I13" s="18" t="s">
        <v>3</v>
      </c>
      <c r="K13" s="53"/>
      <c r="N13" s="224"/>
      <c r="O13" s="224"/>
      <c r="P13" s="224"/>
    </row>
    <row r="14" spans="1:16" s="16" customFormat="1" ht="18.75" customHeight="1">
      <c r="A14" s="19" t="s">
        <v>13</v>
      </c>
      <c r="B14" s="20">
        <v>460217</v>
      </c>
      <c r="C14" s="20">
        <v>490288</v>
      </c>
      <c r="D14" s="20">
        <v>531486</v>
      </c>
      <c r="E14" s="20">
        <v>518241</v>
      </c>
      <c r="F14" s="20">
        <v>560225</v>
      </c>
      <c r="G14" s="21"/>
      <c r="H14" s="22">
        <f>F14-E14</f>
        <v>41984</v>
      </c>
      <c r="I14" s="23">
        <f>F14/E14-1</f>
        <v>8.1012501905484147E-2</v>
      </c>
      <c r="K14" s="53"/>
      <c r="L14" s="30"/>
      <c r="N14" s="224"/>
      <c r="O14" s="224"/>
      <c r="P14" s="224"/>
    </row>
    <row r="15" spans="1:16" s="16" customFormat="1" ht="18.75" customHeight="1">
      <c r="A15" s="19" t="s">
        <v>14</v>
      </c>
      <c r="B15" s="20">
        <v>582817</v>
      </c>
      <c r="C15" s="20">
        <v>491777</v>
      </c>
      <c r="D15" s="20">
        <v>575170</v>
      </c>
      <c r="E15" s="20">
        <v>599924</v>
      </c>
      <c r="F15" s="20">
        <v>614651</v>
      </c>
      <c r="G15" s="21"/>
      <c r="H15" s="22">
        <f>F15-E15</f>
        <v>14727</v>
      </c>
      <c r="I15" s="23">
        <f>F15/E15-1</f>
        <v>2.4548109427194209E-2</v>
      </c>
      <c r="J15" s="25"/>
      <c r="K15" s="54"/>
      <c r="L15" s="30"/>
      <c r="N15" s="224"/>
      <c r="O15" s="224"/>
      <c r="P15" s="224"/>
    </row>
    <row r="16" spans="1:16" s="16" customFormat="1" ht="23.25" customHeight="1">
      <c r="A16" s="26" t="s">
        <v>15</v>
      </c>
      <c r="B16" s="27">
        <f>(B14/B15)*100</f>
        <v>78.964237487925033</v>
      </c>
      <c r="C16" s="27">
        <f>(C14/C15)*100</f>
        <v>99.697220488148091</v>
      </c>
      <c r="D16" s="27">
        <f>(D14/D15)*100</f>
        <v>92.405028078655008</v>
      </c>
      <c r="E16" s="27">
        <f>IF(E15=0,0,(E14/E15)*100)</f>
        <v>86.384442029323722</v>
      </c>
      <c r="F16" s="27">
        <f>IF(F15=0,0,(F14/F15)*100)</f>
        <v>91.145218994193456</v>
      </c>
      <c r="G16" s="29"/>
      <c r="H16" s="225">
        <f>F16-E16</f>
        <v>4.7607769648697342</v>
      </c>
      <c r="I16" s="226"/>
      <c r="J16" s="30"/>
      <c r="K16" s="30"/>
      <c r="L16" s="30"/>
      <c r="N16" s="224"/>
      <c r="O16" s="224"/>
      <c r="P16" s="224"/>
    </row>
    <row r="17" spans="1:35" ht="27.75" customHeight="1">
      <c r="A17" s="55"/>
      <c r="B17" s="227"/>
      <c r="C17" s="227"/>
      <c r="D17" s="227"/>
      <c r="E17" s="227"/>
      <c r="F17" s="169"/>
      <c r="G17" s="32"/>
      <c r="H17" s="33"/>
      <c r="I17" s="33"/>
      <c r="J17" s="34"/>
      <c r="N17" s="224"/>
      <c r="O17" s="224"/>
      <c r="P17" s="224"/>
    </row>
    <row r="18" spans="1:35" ht="18" customHeight="1">
      <c r="A18" s="37"/>
      <c r="B18" s="38"/>
      <c r="C18" s="38"/>
      <c r="D18" s="38"/>
      <c r="E18" s="38"/>
      <c r="F18" s="38"/>
      <c r="G18" s="38"/>
      <c r="H18" s="33"/>
      <c r="I18" s="33"/>
      <c r="J18" s="39"/>
      <c r="N18" s="224"/>
      <c r="O18" s="224"/>
      <c r="P18" s="224"/>
    </row>
    <row r="19" spans="1:35" ht="18" customHeight="1">
      <c r="A19" s="40"/>
      <c r="B19" s="41"/>
      <c r="C19" s="42"/>
      <c r="D19" s="42"/>
      <c r="E19" s="41"/>
      <c r="F19" s="41"/>
      <c r="G19" s="41"/>
      <c r="H19" s="43"/>
      <c r="I19" s="43"/>
      <c r="N19" s="224"/>
      <c r="O19" s="224"/>
      <c r="P19" s="224"/>
    </row>
    <row r="20" spans="1:35" ht="18" customHeight="1"/>
    <row r="21" spans="1:35" ht="18" customHeight="1">
      <c r="N21" s="224"/>
      <c r="O21" s="224"/>
      <c r="P21" s="224"/>
    </row>
    <row r="22" spans="1:35" ht="18" customHeight="1">
      <c r="N22" s="224"/>
      <c r="O22" s="224"/>
      <c r="P22" s="224"/>
    </row>
    <row r="23" spans="1:35" ht="18" customHeight="1">
      <c r="E23" s="44"/>
      <c r="F23" s="44"/>
      <c r="G23" s="44"/>
      <c r="H23" s="44"/>
      <c r="I23" s="44"/>
      <c r="J23" s="44"/>
      <c r="K23" s="44"/>
      <c r="L23" s="44"/>
      <c r="M23" s="44"/>
      <c r="N23" s="224"/>
      <c r="O23" s="224"/>
      <c r="P23" s="224"/>
      <c r="AF23" s="228" t="s">
        <v>7</v>
      </c>
      <c r="AG23" s="221">
        <v>2000</v>
      </c>
      <c r="AH23" s="45" t="s">
        <v>8</v>
      </c>
      <c r="AI23" s="47">
        <v>10.4</v>
      </c>
    </row>
    <row r="24" spans="1:35" ht="18" customHeight="1">
      <c r="E24" s="44"/>
      <c r="F24" s="44"/>
      <c r="G24" s="44"/>
      <c r="H24" s="44"/>
      <c r="I24" s="44"/>
      <c r="J24" s="44"/>
      <c r="K24" s="44"/>
      <c r="L24" s="44"/>
      <c r="M24" s="44"/>
      <c r="N24" s="224"/>
      <c r="O24" s="224"/>
      <c r="P24" s="224"/>
      <c r="Q24" s="44"/>
      <c r="AF24" s="228"/>
      <c r="AG24" s="222"/>
      <c r="AH24" s="45" t="s">
        <v>9</v>
      </c>
      <c r="AI24" s="47">
        <v>9.8000000000000007</v>
      </c>
    </row>
    <row r="25" spans="1:35" ht="18" customHeight="1">
      <c r="E25" s="44"/>
      <c r="F25" s="44"/>
      <c r="G25" s="44"/>
      <c r="H25" s="44"/>
      <c r="I25" s="44"/>
      <c r="J25" s="44"/>
      <c r="K25" s="44"/>
      <c r="L25" s="44"/>
      <c r="M25" s="44"/>
      <c r="N25" s="224"/>
      <c r="O25" s="224"/>
      <c r="P25" s="224"/>
      <c r="Q25" s="44"/>
      <c r="AF25" s="228"/>
      <c r="AG25" s="222"/>
      <c r="AH25" s="45" t="s">
        <v>10</v>
      </c>
      <c r="AI25" s="47">
        <v>8.6999999999999993</v>
      </c>
    </row>
    <row r="26" spans="1:35" ht="18" customHeight="1">
      <c r="E26" s="44"/>
      <c r="F26" s="44"/>
      <c r="G26" s="44"/>
      <c r="H26" s="44"/>
      <c r="I26" s="44"/>
      <c r="J26" s="44"/>
      <c r="K26" s="44"/>
      <c r="L26" s="44"/>
      <c r="M26" s="44"/>
      <c r="N26" s="44"/>
      <c r="O26" s="44"/>
      <c r="P26" s="44"/>
      <c r="Q26" s="44"/>
      <c r="AF26" s="228"/>
      <c r="AG26" s="223"/>
      <c r="AH26" s="45" t="s">
        <v>11</v>
      </c>
      <c r="AI26" s="50">
        <v>9.15</v>
      </c>
    </row>
    <row r="27" spans="1:35" ht="18" customHeight="1">
      <c r="E27" s="44"/>
      <c r="F27" s="44"/>
      <c r="G27" s="44"/>
      <c r="H27" s="44"/>
      <c r="I27" s="44"/>
      <c r="J27" s="44"/>
      <c r="K27" s="44"/>
      <c r="L27" s="44"/>
      <c r="M27" s="44"/>
      <c r="N27" s="44"/>
      <c r="O27" s="44"/>
      <c r="P27" s="44"/>
      <c r="Q27" s="44"/>
      <c r="AF27" s="228"/>
      <c r="AG27" s="221">
        <v>2001</v>
      </c>
      <c r="AH27" s="45" t="s">
        <v>8</v>
      </c>
      <c r="AI27" s="47">
        <v>10.4</v>
      </c>
    </row>
    <row r="28" spans="1:35" ht="18" customHeight="1">
      <c r="N28" s="44"/>
      <c r="O28" s="44"/>
      <c r="P28" s="44"/>
      <c r="Q28" s="44"/>
      <c r="AF28" s="228"/>
      <c r="AG28" s="222"/>
      <c r="AH28" s="45" t="s">
        <v>9</v>
      </c>
      <c r="AI28" s="50">
        <v>10</v>
      </c>
    </row>
    <row r="29" spans="1:35" ht="18" customHeight="1">
      <c r="N29" s="44"/>
      <c r="O29" s="44"/>
      <c r="P29" s="44"/>
      <c r="Q29" s="44"/>
      <c r="AF29" s="228"/>
      <c r="AG29" s="222"/>
      <c r="AH29" s="45" t="s">
        <v>10</v>
      </c>
      <c r="AI29" s="47">
        <v>10.7</v>
      </c>
    </row>
    <row r="30" spans="1:35" ht="18" customHeight="1">
      <c r="AF30" s="228"/>
      <c r="AG30" s="223"/>
      <c r="AH30" s="45" t="s">
        <v>11</v>
      </c>
      <c r="AI30" s="47">
        <v>9.3000000000000007</v>
      </c>
    </row>
    <row r="31" spans="1:35" ht="33" customHeight="1">
      <c r="AF31" s="228"/>
      <c r="AG31" s="46">
        <v>2002</v>
      </c>
      <c r="AH31" s="45" t="s">
        <v>8</v>
      </c>
      <c r="AI31" s="47">
        <v>10.199999999999999</v>
      </c>
    </row>
    <row r="32" spans="1:35" ht="33" customHeight="1">
      <c r="AF32" s="228"/>
      <c r="AG32" s="49"/>
      <c r="AH32" s="45" t="s">
        <v>11</v>
      </c>
      <c r="AI32" s="47">
        <v>13.5</v>
      </c>
    </row>
    <row r="33" spans="2:2" ht="38.25" customHeight="1"/>
    <row r="34" spans="2:2" ht="27.75" customHeight="1">
      <c r="B34" s="51"/>
    </row>
    <row r="35" spans="2:2" ht="38.25" customHeight="1"/>
    <row r="36" spans="2:2" ht="38.25" customHeight="1"/>
    <row r="37" spans="2:2" ht="38.25" customHeight="1"/>
    <row r="38" spans="2:2" ht="38.25" customHeight="1"/>
    <row r="39" spans="2:2" ht="48.75" customHeight="1"/>
    <row r="40" spans="2:2" ht="23.25" customHeight="1"/>
    <row r="41" spans="2:2" ht="23.25" customHeight="1"/>
    <row r="43" spans="2:2" ht="8.25" customHeight="1"/>
    <row r="44" spans="2:2" hidden="1"/>
    <row r="45" spans="2:2" hidden="1"/>
    <row r="46" spans="2:2" hidden="1"/>
    <row r="47" spans="2:2" hidden="1"/>
    <row r="48" spans="2:2" hidden="1"/>
    <row r="56" spans="1:1">
      <c r="A56" s="52"/>
    </row>
  </sheetData>
  <autoFilter ref="B22:B32"/>
  <mergeCells count="18">
    <mergeCell ref="AG23:AG26"/>
    <mergeCell ref="AG27:AG30"/>
    <mergeCell ref="N13:P16"/>
    <mergeCell ref="H16:I16"/>
    <mergeCell ref="B17:E17"/>
    <mergeCell ref="N17:P19"/>
    <mergeCell ref="N21:P25"/>
    <mergeCell ref="AF23:AF32"/>
    <mergeCell ref="E5:I5"/>
    <mergeCell ref="A8:I8"/>
    <mergeCell ref="A9:I9"/>
    <mergeCell ref="B11:F11"/>
    <mergeCell ref="B12:B13"/>
    <mergeCell ref="C12:C13"/>
    <mergeCell ref="D12:D13"/>
    <mergeCell ref="E12:E13"/>
    <mergeCell ref="F12:F13"/>
    <mergeCell ref="H12:I12"/>
  </mergeCells>
  <conditionalFormatting sqref="H14:H16 I14:I15">
    <cfRule type="cellIs" dxfId="6" priority="3" stopIfTrue="1" operator="lessThan">
      <formula>0</formula>
    </cfRule>
  </conditionalFormatting>
  <conditionalFormatting sqref="B14:F14">
    <cfRule type="iconSet" priority="2">
      <iconSet>
        <cfvo type="percent" val="0"/>
        <cfvo type="percent" val="33"/>
        <cfvo type="percent" val="67"/>
      </iconSet>
    </cfRule>
  </conditionalFormatting>
  <conditionalFormatting sqref="B15:F15">
    <cfRule type="iconSet" priority="1">
      <iconSet>
        <cfvo type="percent" val="0"/>
        <cfvo type="percent" val="33"/>
        <cfvo type="percent" val="67"/>
      </iconSet>
    </cfRule>
  </conditionalFormatting>
  <printOptions horizontalCentered="1"/>
  <pageMargins left="0.55118110236220474" right="0.55118110236220474" top="0.39370078740157483" bottom="0.39370078740157483" header="0" footer="0"/>
  <pageSetup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6"/>
  <sheetViews>
    <sheetView showGridLines="0" view="pageBreakPreview" topLeftCell="A15" zoomScale="87" zoomScaleNormal="100" zoomScaleSheetLayoutView="87" workbookViewId="0">
      <selection activeCell="O27" sqref="O27"/>
    </sheetView>
  </sheetViews>
  <sheetFormatPr baseColWidth="10" defaultRowHeight="12.75"/>
  <cols>
    <col min="1" max="1" width="25.85546875" style="36" customWidth="1"/>
    <col min="2" max="6" width="10.7109375" style="36" customWidth="1"/>
    <col min="7" max="7" width="5.5703125" style="36" customWidth="1"/>
    <col min="8" max="9" width="9.140625" style="36" customWidth="1"/>
    <col min="10" max="10" width="1.7109375" style="36" customWidth="1"/>
    <col min="11" max="15" width="13" style="36" customWidth="1"/>
    <col min="16" max="16" width="10.28515625" style="36" customWidth="1"/>
    <col min="17" max="16384" width="11.42578125" style="36"/>
  </cols>
  <sheetData>
    <row r="1" spans="1:16" s="1" customFormat="1" ht="31.5" customHeight="1">
      <c r="C1" s="2"/>
      <c r="D1" s="2"/>
      <c r="E1" s="2"/>
      <c r="F1" s="2"/>
      <c r="G1" s="2"/>
      <c r="H1" s="2"/>
      <c r="I1" s="2"/>
      <c r="J1" s="3"/>
      <c r="K1" s="3"/>
    </row>
    <row r="2" spans="1:16" s="1" customFormat="1" ht="31.5"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A4" s="6" t="s">
        <v>51</v>
      </c>
      <c r="C4" s="2"/>
      <c r="D4" s="2"/>
      <c r="E4" s="214"/>
      <c r="F4" s="214"/>
      <c r="G4" s="214"/>
      <c r="H4" s="214"/>
      <c r="I4" s="214"/>
      <c r="J4" s="3"/>
      <c r="K4" s="3"/>
    </row>
    <row r="5" spans="1:16" s="1" customFormat="1" ht="15.75" customHeight="1">
      <c r="C5" s="2"/>
      <c r="D5" s="2"/>
      <c r="E5" s="2"/>
      <c r="F5" s="2"/>
      <c r="G5" s="2"/>
      <c r="H5" s="2"/>
      <c r="I5" s="2"/>
      <c r="J5" s="3"/>
      <c r="K5" s="3"/>
    </row>
    <row r="6" spans="1:16" s="1" customFormat="1" ht="21.95" customHeight="1">
      <c r="A6" s="215" t="s">
        <v>16</v>
      </c>
      <c r="B6" s="215"/>
      <c r="C6" s="215"/>
      <c r="D6" s="215"/>
      <c r="E6" s="215"/>
      <c r="F6" s="215"/>
      <c r="G6" s="215"/>
      <c r="H6" s="215"/>
      <c r="I6" s="215"/>
      <c r="J6" s="7"/>
      <c r="K6" s="7"/>
      <c r="L6" s="8"/>
      <c r="M6" s="8"/>
      <c r="N6" s="8"/>
      <c r="O6" s="8"/>
      <c r="P6" s="8"/>
    </row>
    <row r="7" spans="1:16" s="1" customFormat="1" ht="21.75" customHeight="1">
      <c r="A7" s="216" t="s">
        <v>1</v>
      </c>
      <c r="B7" s="216"/>
      <c r="C7" s="216"/>
      <c r="D7" s="216"/>
      <c r="E7" s="216"/>
      <c r="F7" s="216"/>
      <c r="G7" s="216"/>
      <c r="H7" s="216"/>
      <c r="I7" s="216"/>
      <c r="J7" s="7"/>
      <c r="K7" s="7"/>
      <c r="L7" s="8"/>
      <c r="M7" s="8"/>
      <c r="N7" s="8"/>
      <c r="O7" s="8"/>
      <c r="P7" s="8"/>
    </row>
    <row r="8" spans="1:16" s="1" customFormat="1" ht="15.75" customHeight="1">
      <c r="K8" s="3"/>
      <c r="O8" s="9"/>
      <c r="P8" s="9"/>
    </row>
    <row r="9" spans="1:16" s="13" customFormat="1" ht="15" customHeight="1">
      <c r="A9" s="10"/>
      <c r="B9" s="217" t="s">
        <v>42</v>
      </c>
      <c r="C9" s="218"/>
      <c r="D9" s="218"/>
      <c r="E9" s="218"/>
      <c r="F9" s="218"/>
      <c r="G9" s="11"/>
      <c r="H9" s="12"/>
      <c r="I9" s="12"/>
      <c r="K9" s="14"/>
      <c r="N9" s="9"/>
      <c r="O9" s="9"/>
      <c r="P9" s="9"/>
    </row>
    <row r="10" spans="1:16" s="13" customFormat="1" ht="15" customHeight="1">
      <c r="A10" s="10"/>
      <c r="B10" s="229">
        <v>2007</v>
      </c>
      <c r="C10" s="229">
        <v>2008</v>
      </c>
      <c r="D10" s="229">
        <v>2009</v>
      </c>
      <c r="E10" s="229">
        <v>2010</v>
      </c>
      <c r="F10" s="229">
        <v>2011</v>
      </c>
      <c r="G10" s="15"/>
      <c r="H10" s="219" t="s">
        <v>109</v>
      </c>
      <c r="I10" s="220"/>
      <c r="K10" s="14"/>
      <c r="N10" s="9"/>
      <c r="O10" s="9"/>
      <c r="P10" s="9"/>
    </row>
    <row r="11" spans="1:16" s="16" customFormat="1" ht="11.25" customHeight="1">
      <c r="A11" s="13"/>
      <c r="B11" s="230"/>
      <c r="C11" s="230"/>
      <c r="D11" s="230"/>
      <c r="E11" s="230"/>
      <c r="F11" s="230"/>
      <c r="G11" s="15"/>
      <c r="H11" s="17" t="s">
        <v>52</v>
      </c>
      <c r="I11" s="18" t="s">
        <v>3</v>
      </c>
      <c r="N11" s="224"/>
      <c r="O11" s="224"/>
      <c r="P11" s="224"/>
    </row>
    <row r="12" spans="1:16" s="16" customFormat="1" ht="18.75" customHeight="1">
      <c r="A12" s="19" t="s">
        <v>17</v>
      </c>
      <c r="B12" s="20">
        <v>381040</v>
      </c>
      <c r="C12" s="20">
        <v>423488</v>
      </c>
      <c r="D12" s="20">
        <v>462415</v>
      </c>
      <c r="E12" s="20">
        <v>472713</v>
      </c>
      <c r="F12" s="20">
        <v>522410</v>
      </c>
      <c r="G12" s="21"/>
      <c r="H12" s="22">
        <f>F12-E12</f>
        <v>49697</v>
      </c>
      <c r="I12" s="23">
        <f>F12/E12-1</f>
        <v>0.10513144339165614</v>
      </c>
      <c r="N12" s="224"/>
      <c r="O12" s="224"/>
      <c r="P12" s="224"/>
    </row>
    <row r="13" spans="1:16" s="16" customFormat="1" ht="18.75" customHeight="1">
      <c r="A13" s="19" t="s">
        <v>18</v>
      </c>
      <c r="B13" s="20">
        <v>571818</v>
      </c>
      <c r="C13" s="20">
        <v>537197</v>
      </c>
      <c r="D13" s="20">
        <v>497917</v>
      </c>
      <c r="E13" s="20">
        <v>522271</v>
      </c>
      <c r="F13" s="20">
        <v>546914</v>
      </c>
      <c r="G13" s="21"/>
      <c r="H13" s="22">
        <f>F13-E13</f>
        <v>24643</v>
      </c>
      <c r="I13" s="23">
        <f>F13/E13-1</f>
        <v>4.7184316188338959E-2</v>
      </c>
      <c r="J13" s="25"/>
      <c r="K13" s="53"/>
      <c r="N13" s="224"/>
      <c r="O13" s="224"/>
      <c r="P13" s="224"/>
    </row>
    <row r="14" spans="1:16" s="16" customFormat="1" ht="30.75" customHeight="1">
      <c r="A14" s="26" t="s">
        <v>19</v>
      </c>
      <c r="B14" s="27">
        <f>(B12/B13)*100</f>
        <v>66.636587165846478</v>
      </c>
      <c r="C14" s="27">
        <f>(C12/C13)*100</f>
        <v>78.832904874747996</v>
      </c>
      <c r="D14" s="28">
        <f>IF(D13=0,0,(D12/D13)*100)</f>
        <v>92.869895986680504</v>
      </c>
      <c r="E14" s="28">
        <f>IF(E13=0,0,(E12/E13)*100)</f>
        <v>90.511056520465431</v>
      </c>
      <c r="F14" s="28">
        <f>IF(F13=0,0,(F12/F13)*100)</f>
        <v>95.519588088803715</v>
      </c>
      <c r="G14" s="29"/>
      <c r="H14" s="225">
        <f>F14-E14</f>
        <v>5.0085315683382845</v>
      </c>
      <c r="I14" s="226"/>
      <c r="J14" s="30"/>
      <c r="K14" s="30"/>
      <c r="N14" s="224"/>
      <c r="O14" s="224"/>
      <c r="P14" s="224"/>
    </row>
    <row r="15" spans="1:16" ht="36" customHeight="1">
      <c r="A15" s="55"/>
      <c r="B15" s="227"/>
      <c r="C15" s="227"/>
      <c r="D15" s="227"/>
      <c r="E15" s="227"/>
      <c r="F15" s="32"/>
      <c r="G15" s="175"/>
      <c r="H15" s="33"/>
      <c r="I15" s="33"/>
      <c r="J15" s="34"/>
      <c r="N15" s="224"/>
      <c r="O15" s="224"/>
      <c r="P15" s="224"/>
    </row>
    <row r="16" spans="1:16" ht="18" customHeight="1">
      <c r="A16" s="37"/>
      <c r="B16" s="38"/>
      <c r="C16" s="38"/>
      <c r="D16" s="38"/>
      <c r="E16" s="38"/>
      <c r="F16" s="38"/>
      <c r="G16" s="38"/>
      <c r="H16" s="33"/>
      <c r="I16" s="33"/>
      <c r="J16" s="39"/>
      <c r="N16" s="224"/>
      <c r="O16" s="224"/>
      <c r="P16" s="224"/>
    </row>
    <row r="17" spans="1:35" ht="18" customHeight="1">
      <c r="A17" s="40"/>
      <c r="B17" s="41"/>
      <c r="C17" s="42"/>
      <c r="D17" s="42"/>
      <c r="E17" s="41"/>
      <c r="F17" s="41"/>
      <c r="G17" s="41"/>
      <c r="H17" s="43"/>
      <c r="I17" s="43"/>
      <c r="K17" s="56"/>
      <c r="N17" s="224"/>
      <c r="O17" s="224"/>
      <c r="P17" s="224"/>
    </row>
    <row r="18" spans="1:35" ht="18" customHeight="1"/>
    <row r="19" spans="1:35" ht="18" customHeight="1">
      <c r="N19" s="224"/>
      <c r="O19" s="224"/>
      <c r="P19" s="224"/>
    </row>
    <row r="20" spans="1:35" ht="18" customHeight="1">
      <c r="N20" s="224"/>
      <c r="O20" s="224"/>
      <c r="P20" s="224"/>
    </row>
    <row r="21" spans="1:35" ht="18" customHeight="1">
      <c r="E21" s="44"/>
      <c r="F21" s="44"/>
      <c r="G21" s="44"/>
      <c r="H21" s="44"/>
      <c r="I21" s="44"/>
      <c r="J21" s="44"/>
      <c r="K21" s="44"/>
      <c r="L21" s="44"/>
      <c r="M21" s="44"/>
      <c r="N21" s="224"/>
      <c r="O21" s="224"/>
      <c r="P21" s="224"/>
      <c r="AF21" s="228" t="s">
        <v>7</v>
      </c>
      <c r="AG21" s="221">
        <v>2000</v>
      </c>
      <c r="AH21" s="45" t="s">
        <v>8</v>
      </c>
      <c r="AI21" s="47">
        <v>10.4</v>
      </c>
    </row>
    <row r="22" spans="1:35" ht="18" customHeight="1">
      <c r="E22" s="44"/>
      <c r="F22" s="44"/>
      <c r="G22" s="44"/>
      <c r="H22" s="44"/>
      <c r="I22" s="44"/>
      <c r="J22" s="44"/>
      <c r="K22" s="44"/>
      <c r="L22" s="44"/>
      <c r="M22" s="44"/>
      <c r="N22" s="224"/>
      <c r="O22" s="224"/>
      <c r="P22" s="224"/>
      <c r="Q22" s="44"/>
      <c r="AF22" s="228"/>
      <c r="AG22" s="222"/>
      <c r="AH22" s="45" t="s">
        <v>9</v>
      </c>
      <c r="AI22" s="47">
        <v>9.8000000000000007</v>
      </c>
    </row>
    <row r="23" spans="1:35" ht="18" customHeight="1">
      <c r="E23" s="44"/>
      <c r="F23" s="44"/>
      <c r="G23" s="44"/>
      <c r="H23" s="44"/>
      <c r="I23" s="44"/>
      <c r="J23" s="44"/>
      <c r="K23" s="44"/>
      <c r="L23" s="44"/>
      <c r="M23" s="44"/>
      <c r="N23" s="224"/>
      <c r="O23" s="224"/>
      <c r="P23" s="224"/>
      <c r="Q23" s="44"/>
      <c r="AF23" s="228"/>
      <c r="AG23" s="222"/>
      <c r="AH23" s="45" t="s">
        <v>10</v>
      </c>
      <c r="AI23" s="47">
        <v>8.6999999999999993</v>
      </c>
    </row>
    <row r="24" spans="1:35" ht="18" customHeight="1">
      <c r="E24" s="44"/>
      <c r="F24" s="44"/>
      <c r="G24" s="44"/>
      <c r="H24" s="44"/>
      <c r="I24" s="44"/>
      <c r="J24" s="44"/>
      <c r="K24" s="44"/>
      <c r="L24" s="44"/>
      <c r="M24" s="44"/>
      <c r="N24" s="44"/>
      <c r="O24" s="44"/>
      <c r="P24" s="44"/>
      <c r="Q24" s="44"/>
      <c r="AF24" s="228"/>
      <c r="AG24" s="223"/>
      <c r="AH24" s="45" t="s">
        <v>11</v>
      </c>
      <c r="AI24" s="50">
        <v>9.15</v>
      </c>
    </row>
    <row r="25" spans="1:35" ht="18" customHeight="1">
      <c r="E25" s="44"/>
      <c r="F25" s="44"/>
      <c r="G25" s="44"/>
      <c r="H25" s="44"/>
      <c r="I25" s="44"/>
      <c r="J25" s="44"/>
      <c r="K25" s="44"/>
      <c r="L25" s="44"/>
      <c r="M25" s="44"/>
      <c r="N25" s="44"/>
      <c r="O25" s="44"/>
      <c r="P25" s="44"/>
      <c r="Q25" s="44"/>
      <c r="AF25" s="228"/>
      <c r="AG25" s="221">
        <v>2001</v>
      </c>
      <c r="AH25" s="45" t="s">
        <v>8</v>
      </c>
      <c r="AI25" s="47">
        <v>10.4</v>
      </c>
    </row>
    <row r="26" spans="1:35" ht="18" customHeight="1">
      <c r="N26" s="44"/>
      <c r="O26" s="44"/>
      <c r="P26" s="44"/>
      <c r="Q26" s="44"/>
      <c r="AF26" s="228"/>
      <c r="AG26" s="222"/>
      <c r="AH26" s="45" t="s">
        <v>9</v>
      </c>
      <c r="AI26" s="50">
        <v>10</v>
      </c>
    </row>
    <row r="27" spans="1:35" ht="18" customHeight="1">
      <c r="N27" s="44"/>
      <c r="O27" s="44"/>
      <c r="P27" s="44"/>
      <c r="Q27" s="44"/>
      <c r="AF27" s="228"/>
      <c r="AG27" s="222"/>
      <c r="AH27" s="45" t="s">
        <v>10</v>
      </c>
      <c r="AI27" s="47">
        <v>10.7</v>
      </c>
    </row>
    <row r="28" spans="1:35" ht="18" customHeight="1">
      <c r="AF28" s="228"/>
      <c r="AG28" s="223"/>
      <c r="AH28" s="45" t="s">
        <v>11</v>
      </c>
      <c r="AI28" s="47">
        <v>9.3000000000000007</v>
      </c>
    </row>
    <row r="29" spans="1:35" ht="18" customHeight="1">
      <c r="AF29" s="228"/>
      <c r="AG29" s="48"/>
      <c r="AH29" s="45"/>
      <c r="AI29" s="47"/>
    </row>
    <row r="30" spans="1:35" ht="18" customHeight="1">
      <c r="AF30" s="228"/>
      <c r="AG30" s="48"/>
      <c r="AH30" s="45"/>
      <c r="AI30" s="47"/>
    </row>
    <row r="31" spans="1:35" ht="18" customHeight="1">
      <c r="AF31" s="228"/>
      <c r="AG31" s="48"/>
      <c r="AH31" s="45"/>
      <c r="AI31" s="47"/>
    </row>
    <row r="32" spans="1:35" ht="18" customHeight="1">
      <c r="AF32" s="228"/>
      <c r="AG32" s="48"/>
      <c r="AH32" s="45"/>
      <c r="AI32" s="47"/>
    </row>
    <row r="33" spans="2:35" ht="18" customHeight="1">
      <c r="AF33" s="228"/>
      <c r="AG33" s="48"/>
      <c r="AH33" s="45"/>
      <c r="AI33" s="47"/>
    </row>
    <row r="34" spans="2:35" ht="18" customHeight="1">
      <c r="B34" s="51"/>
      <c r="AF34" s="228"/>
      <c r="AG34" s="48"/>
      <c r="AH34" s="45"/>
      <c r="AI34" s="47"/>
    </row>
    <row r="35" spans="2:35" ht="33" customHeight="1">
      <c r="AF35" s="228"/>
      <c r="AG35" s="46">
        <v>2002</v>
      </c>
      <c r="AH35" s="45" t="s">
        <v>8</v>
      </c>
      <c r="AI35" s="47">
        <v>10.199999999999999</v>
      </c>
    </row>
    <row r="36" spans="2:35" ht="33" customHeight="1">
      <c r="AF36" s="228"/>
      <c r="AG36" s="49"/>
      <c r="AH36" s="45" t="s">
        <v>11</v>
      </c>
      <c r="AI36" s="47">
        <v>13.5</v>
      </c>
    </row>
    <row r="37" spans="2:35" ht="38.25" customHeight="1"/>
    <row r="38" spans="2:35" ht="38.25" customHeight="1"/>
    <row r="39" spans="2:35" ht="38.25" customHeight="1"/>
    <row r="40" spans="2:35" ht="23.25" customHeight="1"/>
    <row r="41" spans="2:35" ht="23.25" customHeight="1"/>
    <row r="43" spans="2:35" ht="8.25" customHeight="1"/>
    <row r="44" spans="2:35" hidden="1"/>
    <row r="45" spans="2:35" hidden="1"/>
    <row r="46" spans="2:35" hidden="1"/>
    <row r="47" spans="2:35" hidden="1"/>
    <row r="48" spans="2:35" hidden="1"/>
    <row r="56" spans="1:1">
      <c r="A56" s="52"/>
    </row>
  </sheetData>
  <autoFilter ref="B20:B36"/>
  <mergeCells count="18">
    <mergeCell ref="AG21:AG24"/>
    <mergeCell ref="AG25:AG28"/>
    <mergeCell ref="N11:P14"/>
    <mergeCell ref="H14:I14"/>
    <mergeCell ref="B15:E15"/>
    <mergeCell ref="N15:P17"/>
    <mergeCell ref="N19:P23"/>
    <mergeCell ref="AF21:AF36"/>
    <mergeCell ref="E4:I4"/>
    <mergeCell ref="A6:I6"/>
    <mergeCell ref="A7:I7"/>
    <mergeCell ref="B9:F9"/>
    <mergeCell ref="B10:B11"/>
    <mergeCell ref="C10:C11"/>
    <mergeCell ref="D10:D11"/>
    <mergeCell ref="E10:E11"/>
    <mergeCell ref="F10:F11"/>
    <mergeCell ref="H10:I10"/>
  </mergeCells>
  <conditionalFormatting sqref="I12:I13 H12:H14">
    <cfRule type="cellIs" dxfId="5" priority="3" stopIfTrue="1" operator="lessThan">
      <formula>0</formula>
    </cfRule>
  </conditionalFormatting>
  <conditionalFormatting sqref="B12:F12">
    <cfRule type="iconSet" priority="2">
      <iconSet>
        <cfvo type="percent" val="0"/>
        <cfvo type="percent" val="33"/>
        <cfvo type="percent" val="67"/>
      </iconSet>
    </cfRule>
  </conditionalFormatting>
  <conditionalFormatting sqref="B13:F13">
    <cfRule type="iconSet" priority="1">
      <iconSet>
        <cfvo type="percent" val="0"/>
        <cfvo type="percent" val="33"/>
        <cfvo type="percent" val="67"/>
      </iconSet>
    </cfRule>
  </conditionalFormatting>
  <printOptions horizontalCentered="1"/>
  <pageMargins left="0.59055118110236227" right="0.59055118110236227" top="0.59055118110236227" bottom="0.59055118110236227" header="0" footer="0"/>
  <pageSetup scale="8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showGridLines="0" view="pageBreakPreview" topLeftCell="A15" zoomScale="89" zoomScaleNormal="100" zoomScaleSheetLayoutView="89" workbookViewId="0">
      <selection activeCell="L29" sqref="L29"/>
    </sheetView>
  </sheetViews>
  <sheetFormatPr baseColWidth="10" defaultRowHeight="12.75"/>
  <cols>
    <col min="1" max="1" width="25.85546875" style="36" customWidth="1"/>
    <col min="2" max="6" width="10.140625" style="36" customWidth="1"/>
    <col min="7" max="7" width="1.5703125" style="36" customWidth="1"/>
    <col min="8" max="8" width="9.140625" style="36" customWidth="1"/>
    <col min="9" max="9" width="9.28515625" style="36" customWidth="1"/>
    <col min="10" max="10" width="4.5703125" style="36" customWidth="1"/>
    <col min="11"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14"/>
      <c r="F4" s="214"/>
      <c r="G4" s="214"/>
      <c r="H4" s="214"/>
      <c r="I4" s="214"/>
      <c r="J4" s="3"/>
      <c r="K4" s="3"/>
    </row>
    <row r="5" spans="1:16" s="1" customFormat="1" ht="15.75" customHeight="1">
      <c r="C5" s="2"/>
      <c r="D5" s="2"/>
      <c r="E5" s="2"/>
      <c r="F5" s="2"/>
      <c r="G5" s="2"/>
      <c r="H5" s="2"/>
      <c r="I5" s="2"/>
      <c r="J5" s="3"/>
      <c r="K5" s="3"/>
    </row>
    <row r="6" spans="1:16" s="1" customFormat="1" ht="15.75" customHeight="1">
      <c r="A6" s="6" t="s">
        <v>51</v>
      </c>
      <c r="C6" s="2"/>
      <c r="D6" s="2"/>
      <c r="E6" s="2"/>
      <c r="F6" s="2"/>
      <c r="G6" s="2"/>
      <c r="H6" s="2"/>
      <c r="I6" s="2"/>
      <c r="J6" s="3"/>
      <c r="K6" s="3"/>
    </row>
    <row r="7" spans="1:16" s="1" customFormat="1" ht="21.95" customHeight="1">
      <c r="A7" s="215" t="s">
        <v>20</v>
      </c>
      <c r="B7" s="215"/>
      <c r="C7" s="215"/>
      <c r="D7" s="215"/>
      <c r="E7" s="215"/>
      <c r="F7" s="215"/>
      <c r="G7" s="215"/>
      <c r="H7" s="215"/>
      <c r="I7" s="215"/>
      <c r="J7" s="7"/>
      <c r="K7" s="7"/>
      <c r="L7" s="8"/>
      <c r="M7" s="8"/>
      <c r="N7" s="8"/>
      <c r="O7" s="8"/>
      <c r="P7" s="8"/>
    </row>
    <row r="8" spans="1:16" s="1" customFormat="1" ht="21.75" customHeight="1">
      <c r="A8" s="216" t="s">
        <v>1</v>
      </c>
      <c r="B8" s="216"/>
      <c r="C8" s="216"/>
      <c r="D8" s="216"/>
      <c r="E8" s="216"/>
      <c r="F8" s="216"/>
      <c r="G8" s="216"/>
      <c r="H8" s="216"/>
      <c r="I8" s="216"/>
      <c r="J8" s="7"/>
      <c r="K8" s="7"/>
      <c r="L8" s="8"/>
      <c r="M8" s="8"/>
      <c r="N8" s="8"/>
      <c r="O8" s="8"/>
      <c r="P8" s="8"/>
    </row>
    <row r="9" spans="1:16" s="1" customFormat="1" ht="15.75" customHeight="1">
      <c r="H9" s="16"/>
      <c r="K9" s="3"/>
      <c r="O9" s="9"/>
      <c r="P9" s="9"/>
    </row>
    <row r="10" spans="1:16" s="13" customFormat="1" ht="15" customHeight="1">
      <c r="A10" s="10"/>
      <c r="B10" s="217" t="s">
        <v>42</v>
      </c>
      <c r="C10" s="218"/>
      <c r="D10" s="218"/>
      <c r="E10" s="218"/>
      <c r="F10" s="218"/>
      <c r="G10" s="11"/>
      <c r="H10" s="12"/>
      <c r="I10" s="12"/>
      <c r="K10" s="14"/>
      <c r="N10" s="9"/>
      <c r="O10" s="9"/>
      <c r="P10" s="9"/>
    </row>
    <row r="11" spans="1:16" s="13" customFormat="1" ht="15" customHeight="1">
      <c r="A11" s="10"/>
      <c r="B11" s="229">
        <v>2007</v>
      </c>
      <c r="C11" s="229">
        <v>2008</v>
      </c>
      <c r="D11" s="229">
        <v>2009</v>
      </c>
      <c r="E11" s="229">
        <v>2010</v>
      </c>
      <c r="F11" s="229">
        <v>2011</v>
      </c>
      <c r="G11" s="15"/>
      <c r="H11" s="219" t="s">
        <v>109</v>
      </c>
      <c r="I11" s="220"/>
      <c r="K11" s="14"/>
      <c r="N11" s="9"/>
      <c r="O11" s="9"/>
      <c r="P11" s="9"/>
    </row>
    <row r="12" spans="1:16" s="16" customFormat="1" ht="11.25" customHeight="1">
      <c r="A12" s="13"/>
      <c r="B12" s="230"/>
      <c r="C12" s="230"/>
      <c r="D12" s="230"/>
      <c r="E12" s="230"/>
      <c r="F12" s="230"/>
      <c r="G12" s="15"/>
      <c r="H12" s="17" t="s">
        <v>2</v>
      </c>
      <c r="I12" s="18" t="s">
        <v>3</v>
      </c>
      <c r="K12" s="57"/>
      <c r="N12" s="224"/>
      <c r="O12" s="224"/>
      <c r="P12" s="224"/>
    </row>
    <row r="13" spans="1:16" s="16" customFormat="1" ht="18.75" customHeight="1">
      <c r="A13" s="19" t="s">
        <v>21</v>
      </c>
      <c r="B13" s="20">
        <v>451547</v>
      </c>
      <c r="C13" s="20">
        <v>489675</v>
      </c>
      <c r="D13" s="20">
        <v>521972</v>
      </c>
      <c r="E13" s="20">
        <f>398495+18180+78213+22599</f>
        <v>517487</v>
      </c>
      <c r="F13" s="20">
        <f>560225-3119-144</f>
        <v>556962</v>
      </c>
      <c r="G13" s="21"/>
      <c r="H13" s="22">
        <f>F13-E13</f>
        <v>39475</v>
      </c>
      <c r="I13" s="23">
        <f>F13/E13-1</f>
        <v>7.6282109502267659E-2</v>
      </c>
      <c r="K13" s="58"/>
      <c r="N13" s="224"/>
      <c r="O13" s="224"/>
      <c r="P13" s="224"/>
    </row>
    <row r="14" spans="1:16" s="16" customFormat="1" ht="18.75" customHeight="1">
      <c r="A14" s="19" t="s">
        <v>22</v>
      </c>
      <c r="B14" s="20">
        <v>556895</v>
      </c>
      <c r="C14" s="20">
        <v>483576</v>
      </c>
      <c r="D14" s="20">
        <v>555570</v>
      </c>
      <c r="E14" s="20">
        <f>599924-30108-642</f>
        <v>569174</v>
      </c>
      <c r="F14" s="20">
        <f>614651-5119-246</f>
        <v>609286</v>
      </c>
      <c r="G14" s="21"/>
      <c r="H14" s="22">
        <f>F14-E14</f>
        <v>40112</v>
      </c>
      <c r="I14" s="23">
        <f>F14/E14-1</f>
        <v>7.0474055385523648E-2</v>
      </c>
      <c r="J14" s="25"/>
      <c r="K14" s="58"/>
      <c r="N14" s="224"/>
      <c r="O14" s="224"/>
      <c r="P14" s="224"/>
    </row>
    <row r="15" spans="1:16" s="16" customFormat="1" ht="30.75" customHeight="1">
      <c r="A15" s="26" t="s">
        <v>23</v>
      </c>
      <c r="B15" s="27">
        <f>(B13/B14)*100</f>
        <v>81.082968961833018</v>
      </c>
      <c r="C15" s="27">
        <f>(C13/C14)*100</f>
        <v>101.26122884510397</v>
      </c>
      <c r="D15" s="27">
        <f>(D13/D14)*100</f>
        <v>93.952517234551905</v>
      </c>
      <c r="E15" s="28">
        <f>IF(E14=0,0,(E13/E14)*100)</f>
        <v>90.91894570026038</v>
      </c>
      <c r="F15" s="28">
        <f>IF(F14=0,0,(F13/F14)*100)</f>
        <v>91.412243183004378</v>
      </c>
      <c r="G15" s="29"/>
      <c r="H15" s="225">
        <f>F15-E15</f>
        <v>0.49329748274399776</v>
      </c>
      <c r="I15" s="226"/>
      <c r="J15" s="30"/>
      <c r="K15" s="25"/>
      <c r="L15" s="30"/>
      <c r="N15" s="224"/>
      <c r="O15" s="224"/>
      <c r="P15" s="224"/>
    </row>
    <row r="16" spans="1:16" ht="18" customHeight="1">
      <c r="A16" s="40"/>
      <c r="B16" s="41"/>
      <c r="C16" s="42"/>
      <c r="D16" s="42"/>
      <c r="E16" s="41"/>
      <c r="F16" s="41"/>
      <c r="G16" s="41"/>
      <c r="H16" s="43"/>
      <c r="I16" s="43"/>
      <c r="N16" s="224"/>
      <c r="O16" s="224"/>
      <c r="P16" s="224"/>
    </row>
    <row r="17" spans="5:35" ht="18" customHeight="1"/>
    <row r="18" spans="5:35" ht="18" customHeight="1">
      <c r="N18" s="224"/>
      <c r="O18" s="224"/>
      <c r="P18" s="224"/>
    </row>
    <row r="19" spans="5:35" ht="18" customHeight="1">
      <c r="N19" s="224"/>
      <c r="O19" s="224"/>
      <c r="P19" s="224"/>
    </row>
    <row r="20" spans="5:35" ht="18" customHeight="1">
      <c r="E20" s="44"/>
      <c r="F20" s="44"/>
      <c r="G20" s="44"/>
      <c r="H20" s="44"/>
      <c r="I20" s="44"/>
      <c r="J20" s="44"/>
      <c r="K20" s="44"/>
      <c r="L20" s="44"/>
      <c r="M20" s="44"/>
      <c r="N20" s="224"/>
      <c r="O20" s="224"/>
      <c r="P20" s="224"/>
      <c r="AF20" s="228" t="s">
        <v>7</v>
      </c>
      <c r="AG20" s="221">
        <v>2000</v>
      </c>
      <c r="AH20" s="45" t="s">
        <v>8</v>
      </c>
      <c r="AI20" s="47">
        <v>10.4</v>
      </c>
    </row>
    <row r="21" spans="5:35" ht="18" customHeight="1">
      <c r="E21" s="44"/>
      <c r="F21" s="44"/>
      <c r="G21" s="44"/>
      <c r="H21" s="44"/>
      <c r="I21" s="44"/>
      <c r="J21" s="44"/>
      <c r="K21" s="44"/>
      <c r="L21" s="44"/>
      <c r="M21" s="44"/>
      <c r="N21" s="224"/>
      <c r="O21" s="224"/>
      <c r="P21" s="224"/>
      <c r="Q21" s="44"/>
      <c r="AF21" s="228"/>
      <c r="AG21" s="222"/>
      <c r="AH21" s="45" t="s">
        <v>9</v>
      </c>
      <c r="AI21" s="47">
        <v>9.8000000000000007</v>
      </c>
    </row>
    <row r="22" spans="5:35" ht="18" customHeight="1">
      <c r="E22" s="44"/>
      <c r="F22" s="44"/>
      <c r="G22" s="44"/>
      <c r="H22" s="44"/>
      <c r="I22" s="44"/>
      <c r="J22" s="44"/>
      <c r="K22" s="44"/>
      <c r="L22" s="44"/>
      <c r="M22" s="44"/>
      <c r="N22" s="224"/>
      <c r="O22" s="224"/>
      <c r="P22" s="224"/>
      <c r="Q22" s="44"/>
      <c r="AF22" s="228"/>
      <c r="AG22" s="222"/>
      <c r="AH22" s="45" t="s">
        <v>10</v>
      </c>
      <c r="AI22" s="47">
        <v>8.6999999999999993</v>
      </c>
    </row>
    <row r="23" spans="5:35" ht="18" customHeight="1">
      <c r="E23" s="44"/>
      <c r="F23" s="44"/>
      <c r="G23" s="44"/>
      <c r="H23" s="44"/>
      <c r="I23" s="44"/>
      <c r="J23" s="44"/>
      <c r="K23" s="44"/>
      <c r="L23" s="44"/>
      <c r="M23" s="44"/>
      <c r="N23" s="44"/>
      <c r="O23" s="44"/>
      <c r="P23" s="44"/>
      <c r="Q23" s="44"/>
      <c r="AF23" s="228"/>
      <c r="AG23" s="223"/>
      <c r="AH23" s="45" t="s">
        <v>11</v>
      </c>
      <c r="AI23" s="50">
        <v>9.15</v>
      </c>
    </row>
    <row r="24" spans="5:35" ht="18" customHeight="1">
      <c r="E24" s="44"/>
      <c r="F24" s="44"/>
      <c r="G24" s="44"/>
      <c r="H24" s="44"/>
      <c r="I24" s="44"/>
      <c r="J24" s="44"/>
      <c r="K24" s="44"/>
      <c r="L24" s="44"/>
      <c r="M24" s="44"/>
      <c r="N24" s="44"/>
      <c r="O24" s="44"/>
      <c r="P24" s="44"/>
      <c r="Q24" s="44"/>
      <c r="AF24" s="228"/>
      <c r="AG24" s="221">
        <v>2001</v>
      </c>
      <c r="AH24" s="45" t="s">
        <v>8</v>
      </c>
      <c r="AI24" s="47">
        <v>10.4</v>
      </c>
    </row>
    <row r="25" spans="5:35" ht="18" customHeight="1">
      <c r="N25" s="44"/>
      <c r="O25" s="44"/>
      <c r="P25" s="44"/>
      <c r="Q25" s="44"/>
      <c r="AF25" s="228"/>
      <c r="AG25" s="222"/>
      <c r="AH25" s="45" t="s">
        <v>9</v>
      </c>
      <c r="AI25" s="50">
        <v>10</v>
      </c>
    </row>
    <row r="26" spans="5:35" ht="18" customHeight="1">
      <c r="N26" s="44"/>
      <c r="O26" s="44"/>
      <c r="P26" s="44"/>
      <c r="Q26" s="44"/>
      <c r="AF26" s="228"/>
      <c r="AG26" s="222"/>
      <c r="AH26" s="45" t="s">
        <v>10</v>
      </c>
      <c r="AI26" s="47">
        <v>10.7</v>
      </c>
    </row>
    <row r="27" spans="5:35" ht="18" customHeight="1">
      <c r="AF27" s="228"/>
      <c r="AG27" s="223"/>
      <c r="AH27" s="45" t="s">
        <v>11</v>
      </c>
      <c r="AI27" s="47">
        <v>9.3000000000000007</v>
      </c>
    </row>
    <row r="28" spans="5:35" ht="33" customHeight="1">
      <c r="AF28" s="228"/>
      <c r="AG28" s="46">
        <v>2002</v>
      </c>
      <c r="AH28" s="45" t="s">
        <v>8</v>
      </c>
      <c r="AI28" s="47">
        <v>10.199999999999999</v>
      </c>
    </row>
    <row r="29" spans="5:35" ht="33" customHeight="1">
      <c r="AF29" s="228"/>
      <c r="AG29" s="49"/>
      <c r="AH29" s="45" t="s">
        <v>11</v>
      </c>
      <c r="AI29" s="47">
        <v>13.5</v>
      </c>
    </row>
    <row r="30" spans="5:35" ht="38.25" customHeight="1"/>
    <row r="31" spans="5:35" ht="38.25" customHeight="1"/>
    <row r="32" spans="5:35" ht="38.25" customHeight="1"/>
    <row r="33" spans="2:12" ht="38.25" customHeight="1"/>
    <row r="34" spans="2:12" ht="38.25" customHeight="1">
      <c r="B34" s="51"/>
    </row>
    <row r="35" spans="2:12" ht="48.75" customHeight="1"/>
    <row r="37" spans="2:12" ht="8.25" customHeight="1"/>
    <row r="38" spans="2:12" hidden="1"/>
    <row r="39" spans="2:12" hidden="1"/>
    <row r="40" spans="2:12" hidden="1"/>
    <row r="41" spans="2:12" hidden="1">
      <c r="H41" s="217" t="s">
        <v>41</v>
      </c>
      <c r="I41" s="218"/>
      <c r="J41" s="218"/>
      <c r="K41" s="218"/>
      <c r="L41" s="218"/>
    </row>
    <row r="42" spans="2:12" hidden="1"/>
    <row r="50" spans="1:1">
      <c r="A50" s="52"/>
    </row>
  </sheetData>
  <autoFilter ref="B19:B29"/>
  <mergeCells count="18">
    <mergeCell ref="AG20:AG23"/>
    <mergeCell ref="AG24:AG27"/>
    <mergeCell ref="H11:I11"/>
    <mergeCell ref="N12:P15"/>
    <mergeCell ref="H15:I15"/>
    <mergeCell ref="N16:P16"/>
    <mergeCell ref="N18:P22"/>
    <mergeCell ref="AF20:AF29"/>
    <mergeCell ref="H41:L41"/>
    <mergeCell ref="E4:I4"/>
    <mergeCell ref="A7:I7"/>
    <mergeCell ref="A8:I8"/>
    <mergeCell ref="B10:F10"/>
    <mergeCell ref="B11:B12"/>
    <mergeCell ref="C11:C12"/>
    <mergeCell ref="D11:D12"/>
    <mergeCell ref="E11:E12"/>
    <mergeCell ref="F11:F12"/>
  </mergeCells>
  <conditionalFormatting sqref="H13:H15 I13:I14">
    <cfRule type="cellIs" dxfId="4" priority="3" stopIfTrue="1" operator="lessThan">
      <formula>0</formula>
    </cfRule>
  </conditionalFormatting>
  <conditionalFormatting sqref="B13:F13">
    <cfRule type="iconSet" priority="2">
      <iconSet>
        <cfvo type="percent" val="0"/>
        <cfvo type="percent" val="33"/>
        <cfvo type="percent" val="67"/>
      </iconSet>
    </cfRule>
  </conditionalFormatting>
  <conditionalFormatting sqref="B14:F14">
    <cfRule type="iconSet" priority="1">
      <iconSet>
        <cfvo type="percent" val="0"/>
        <cfvo type="percent" val="33"/>
        <cfvo type="percent" val="67"/>
      </iconSet>
    </cfRule>
  </conditionalFormatting>
  <printOptions horizontalCentered="1"/>
  <pageMargins left="0.59055118110236227" right="0.59055118110236227" top="0.59055118110236227" bottom="0.59055118110236227" header="0" footer="0"/>
  <pageSetup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view="pageBreakPreview" topLeftCell="A16" zoomScale="95" zoomScaleNormal="100" zoomScaleSheetLayoutView="95" workbookViewId="0">
      <selection activeCell="J28" sqref="J28"/>
    </sheetView>
  </sheetViews>
  <sheetFormatPr baseColWidth="10" defaultRowHeight="12.75"/>
  <cols>
    <col min="1" max="1" width="25.85546875" style="36" customWidth="1"/>
    <col min="2" max="6" width="10.140625" style="36" customWidth="1"/>
    <col min="7" max="7" width="1.5703125" style="36" customWidth="1"/>
    <col min="8" max="8" width="9.140625" style="36" customWidth="1"/>
    <col min="9" max="9" width="8.7109375" style="36" customWidth="1"/>
    <col min="10" max="15" width="13" style="36" customWidth="1"/>
    <col min="16" max="16" width="10.28515625" style="36" customWidth="1"/>
    <col min="17" max="16384" width="11.42578125" style="36"/>
  </cols>
  <sheetData>
    <row r="1" spans="1:16" s="1" customFormat="1" ht="21" customHeight="1">
      <c r="C1" s="2"/>
      <c r="D1" s="2"/>
      <c r="E1" s="2"/>
      <c r="F1" s="2"/>
      <c r="G1" s="2"/>
      <c r="H1" s="2"/>
      <c r="I1" s="2"/>
      <c r="J1" s="3"/>
      <c r="K1" s="3"/>
    </row>
    <row r="2" spans="1:16" s="1" customFormat="1" ht="21" customHeight="1">
      <c r="C2" s="2"/>
      <c r="D2" s="2"/>
      <c r="E2" s="2"/>
      <c r="F2" s="2"/>
      <c r="G2" s="2"/>
      <c r="H2" s="2"/>
      <c r="I2" s="2"/>
      <c r="J2" s="3"/>
      <c r="K2" s="3"/>
    </row>
    <row r="3" spans="1:16" s="1" customFormat="1" ht="21" customHeight="1">
      <c r="C3" s="2"/>
      <c r="D3" s="2"/>
      <c r="E3" s="2"/>
      <c r="F3" s="2"/>
      <c r="G3" s="2"/>
      <c r="H3" s="2"/>
      <c r="I3" s="2"/>
      <c r="J3" s="3"/>
      <c r="K3" s="3"/>
    </row>
    <row r="4" spans="1:16" s="1" customFormat="1" ht="21" customHeight="1">
      <c r="C4" s="2"/>
      <c r="D4" s="2"/>
      <c r="E4" s="214"/>
      <c r="F4" s="214"/>
      <c r="G4" s="214"/>
      <c r="H4" s="214"/>
      <c r="I4" s="214"/>
      <c r="J4" s="3"/>
      <c r="K4" s="3"/>
    </row>
    <row r="5" spans="1:16" s="1" customFormat="1" ht="15.75" customHeight="1">
      <c r="C5" s="2"/>
      <c r="D5" s="2"/>
      <c r="E5" s="2"/>
      <c r="F5" s="2"/>
      <c r="G5" s="2"/>
      <c r="H5" s="2"/>
      <c r="I5" s="2"/>
      <c r="J5" s="3"/>
      <c r="K5" s="3"/>
    </row>
    <row r="6" spans="1:16" s="1" customFormat="1" ht="15.75" customHeight="1">
      <c r="A6" s="6" t="s">
        <v>51</v>
      </c>
      <c r="C6" s="2"/>
      <c r="D6" s="2"/>
      <c r="E6" s="2"/>
      <c r="F6" s="2"/>
      <c r="G6" s="2"/>
      <c r="H6" s="2"/>
      <c r="I6" s="2"/>
      <c r="J6" s="3"/>
      <c r="K6" s="3"/>
    </row>
    <row r="7" spans="1:16" s="1" customFormat="1" ht="21.95" customHeight="1">
      <c r="A7" s="215" t="s">
        <v>24</v>
      </c>
      <c r="B7" s="215"/>
      <c r="C7" s="215"/>
      <c r="D7" s="215"/>
      <c r="E7" s="215"/>
      <c r="F7" s="215"/>
      <c r="G7" s="215"/>
      <c r="H7" s="215"/>
      <c r="I7" s="215"/>
      <c r="J7" s="7"/>
      <c r="K7" s="7"/>
      <c r="L7" s="8"/>
      <c r="M7" s="8"/>
      <c r="N7" s="8"/>
      <c r="O7" s="8"/>
      <c r="P7" s="8"/>
    </row>
    <row r="8" spans="1:16" s="1" customFormat="1" ht="21.75" customHeight="1">
      <c r="A8" s="216" t="s">
        <v>1</v>
      </c>
      <c r="B8" s="216"/>
      <c r="C8" s="216"/>
      <c r="D8" s="216"/>
      <c r="E8" s="216"/>
      <c r="F8" s="216"/>
      <c r="G8" s="216"/>
      <c r="H8" s="216"/>
      <c r="I8" s="216"/>
      <c r="J8" s="7"/>
      <c r="K8" s="7"/>
      <c r="L8" s="8"/>
      <c r="M8" s="8"/>
      <c r="N8" s="8"/>
      <c r="O8" s="8"/>
      <c r="P8" s="8"/>
    </row>
    <row r="9" spans="1:16" s="1" customFormat="1" ht="15.75" customHeight="1">
      <c r="K9" s="3"/>
      <c r="O9" s="9"/>
      <c r="P9" s="9"/>
    </row>
    <row r="10" spans="1:16" s="13" customFormat="1" ht="15" customHeight="1">
      <c r="A10" s="10"/>
      <c r="B10" s="217" t="s">
        <v>42</v>
      </c>
      <c r="C10" s="218"/>
      <c r="D10" s="218"/>
      <c r="E10" s="218"/>
      <c r="F10" s="218"/>
      <c r="G10" s="11"/>
      <c r="H10" s="12"/>
      <c r="I10" s="12"/>
      <c r="K10" s="14"/>
      <c r="N10" s="9"/>
      <c r="O10" s="9"/>
      <c r="P10" s="9"/>
    </row>
    <row r="11" spans="1:16" s="13" customFormat="1" ht="15" customHeight="1">
      <c r="A11" s="10"/>
      <c r="B11" s="229">
        <v>2007</v>
      </c>
      <c r="C11" s="229">
        <v>2008</v>
      </c>
      <c r="D11" s="229">
        <v>2009</v>
      </c>
      <c r="E11" s="229">
        <v>2010</v>
      </c>
      <c r="F11" s="229">
        <v>2011</v>
      </c>
      <c r="G11" s="15"/>
      <c r="H11" s="219" t="s">
        <v>109</v>
      </c>
      <c r="I11" s="220"/>
      <c r="K11" s="14"/>
      <c r="N11" s="9"/>
      <c r="O11" s="9"/>
      <c r="P11" s="9"/>
    </row>
    <row r="12" spans="1:16" s="16" customFormat="1" ht="11.25" customHeight="1">
      <c r="A12" s="13"/>
      <c r="B12" s="230"/>
      <c r="C12" s="230"/>
      <c r="D12" s="230"/>
      <c r="E12" s="230"/>
      <c r="F12" s="230"/>
      <c r="G12" s="15"/>
      <c r="H12" s="17" t="s">
        <v>2</v>
      </c>
      <c r="I12" s="18" t="s">
        <v>3</v>
      </c>
      <c r="N12" s="224"/>
      <c r="O12" s="224"/>
      <c r="P12" s="224"/>
    </row>
    <row r="13" spans="1:16" s="16" customFormat="1" ht="18.75" customHeight="1">
      <c r="A13" s="19" t="s">
        <v>25</v>
      </c>
      <c r="B13" s="20">
        <v>8670</v>
      </c>
      <c r="C13" s="20">
        <v>613</v>
      </c>
      <c r="D13" s="20">
        <v>9514</v>
      </c>
      <c r="E13" s="20">
        <v>748</v>
      </c>
      <c r="F13" s="20">
        <f>3119+144</f>
        <v>3263</v>
      </c>
      <c r="G13" s="21"/>
      <c r="H13" s="22">
        <f>F13-E13</f>
        <v>2515</v>
      </c>
      <c r="I13" s="23">
        <f>F13/E13-1</f>
        <v>3.3622994652406417</v>
      </c>
      <c r="K13" s="53"/>
      <c r="N13" s="224"/>
      <c r="O13" s="224"/>
      <c r="P13" s="224"/>
    </row>
    <row r="14" spans="1:16" s="16" customFormat="1" ht="18.75" customHeight="1">
      <c r="A14" s="19" t="s">
        <v>26</v>
      </c>
      <c r="B14" s="20">
        <v>25921</v>
      </c>
      <c r="C14" s="20">
        <v>8201</v>
      </c>
      <c r="D14" s="20">
        <v>19600</v>
      </c>
      <c r="E14" s="20">
        <v>30109</v>
      </c>
      <c r="F14" s="20">
        <f>5119+246</f>
        <v>5365</v>
      </c>
      <c r="G14" s="21"/>
      <c r="H14" s="22">
        <f>F14-E14</f>
        <v>-24744</v>
      </c>
      <c r="I14" s="23">
        <f>F14/E14-1</f>
        <v>-0.82181407552559038</v>
      </c>
      <c r="J14" s="59"/>
      <c r="K14" s="60"/>
      <c r="N14" s="224"/>
      <c r="O14" s="224"/>
      <c r="P14" s="224"/>
    </row>
    <row r="15" spans="1:16" s="16" customFormat="1" ht="30.75" customHeight="1">
      <c r="A15" s="26" t="s">
        <v>27</v>
      </c>
      <c r="B15" s="27">
        <f>IF(B14=0,0,(B13/B14))*100</f>
        <v>33.44778365032213</v>
      </c>
      <c r="C15" s="27">
        <f>IF(C14=0,0,(C13/C14))*100</f>
        <v>7.4746982075356669</v>
      </c>
      <c r="D15" s="27">
        <f>IF(D14=0,0,(D13/D14))*100</f>
        <v>48.54081632653061</v>
      </c>
      <c r="E15" s="27">
        <f>IF(E14=0,0,(E13/E14))*100</f>
        <v>2.4843070178351989</v>
      </c>
      <c r="F15" s="27">
        <f>IF(F14=0,0,(F13/F14)*100)</f>
        <v>60.820130475302889</v>
      </c>
      <c r="G15" s="29"/>
      <c r="H15" s="225">
        <f>F15-E15</f>
        <v>58.33582345746769</v>
      </c>
      <c r="I15" s="226"/>
      <c r="J15" s="30"/>
      <c r="K15" s="30"/>
      <c r="L15" s="30"/>
      <c r="N15" s="224"/>
      <c r="O15" s="224"/>
      <c r="P15" s="224"/>
    </row>
    <row r="16" spans="1:16" ht="36" customHeight="1">
      <c r="A16" s="55"/>
      <c r="B16" s="227"/>
      <c r="C16" s="227"/>
      <c r="D16" s="227"/>
      <c r="E16" s="227"/>
      <c r="F16" s="32"/>
      <c r="G16" s="32"/>
      <c r="H16" s="33"/>
      <c r="I16" s="33"/>
      <c r="J16" s="34"/>
      <c r="N16" s="224"/>
      <c r="O16" s="224"/>
      <c r="P16" s="224"/>
    </row>
    <row r="17" spans="1:35" ht="18" customHeight="1">
      <c r="A17" s="37"/>
      <c r="B17" s="38"/>
      <c r="C17" s="38"/>
      <c r="D17" s="38"/>
      <c r="E17" s="38"/>
      <c r="F17" s="38"/>
      <c r="G17" s="38"/>
      <c r="H17" s="33"/>
      <c r="I17" s="33"/>
      <c r="J17" s="39"/>
      <c r="N17" s="224"/>
      <c r="O17" s="224"/>
      <c r="P17" s="224"/>
    </row>
    <row r="18" spans="1:35" ht="18" customHeight="1">
      <c r="A18" s="40"/>
      <c r="B18" s="41"/>
      <c r="C18" s="42"/>
      <c r="D18" s="42"/>
      <c r="E18" s="41"/>
      <c r="F18" s="41"/>
      <c r="G18" s="41"/>
      <c r="H18" s="43"/>
      <c r="I18" s="43"/>
      <c r="N18" s="224"/>
      <c r="O18" s="224"/>
      <c r="P18" s="224"/>
    </row>
    <row r="19" spans="1:35" ht="18" customHeight="1"/>
    <row r="20" spans="1:35" ht="18" customHeight="1">
      <c r="N20" s="224"/>
      <c r="O20" s="224"/>
      <c r="P20" s="224"/>
    </row>
    <row r="21" spans="1:35" ht="18" customHeight="1">
      <c r="N21" s="224"/>
      <c r="O21" s="224"/>
      <c r="P21" s="224"/>
    </row>
    <row r="22" spans="1:35" ht="18" customHeight="1">
      <c r="E22" s="44"/>
      <c r="F22" s="44"/>
      <c r="G22" s="44"/>
      <c r="H22" s="44"/>
      <c r="I22" s="44"/>
      <c r="J22" s="44"/>
      <c r="K22" s="44"/>
      <c r="L22" s="44"/>
      <c r="M22" s="44"/>
      <c r="N22" s="224"/>
      <c r="O22" s="224"/>
      <c r="P22" s="224"/>
      <c r="AF22" s="228" t="s">
        <v>7</v>
      </c>
      <c r="AG22" s="221">
        <v>2000</v>
      </c>
      <c r="AH22" s="45" t="s">
        <v>8</v>
      </c>
      <c r="AI22" s="47">
        <v>10.4</v>
      </c>
    </row>
    <row r="23" spans="1:35" ht="18" customHeight="1">
      <c r="E23" s="44"/>
      <c r="F23" s="44"/>
      <c r="G23" s="44"/>
      <c r="H23" s="44"/>
      <c r="I23" s="44"/>
      <c r="J23" s="44"/>
      <c r="K23" s="44"/>
      <c r="L23" s="44"/>
      <c r="M23" s="44"/>
      <c r="N23" s="224"/>
      <c r="O23" s="224"/>
      <c r="P23" s="224"/>
      <c r="Q23" s="44"/>
      <c r="AF23" s="228"/>
      <c r="AG23" s="222"/>
      <c r="AH23" s="45" t="s">
        <v>9</v>
      </c>
      <c r="AI23" s="47">
        <v>9.8000000000000007</v>
      </c>
    </row>
    <row r="24" spans="1:35" ht="18" customHeight="1">
      <c r="E24" s="44"/>
      <c r="F24" s="44"/>
      <c r="G24" s="44"/>
      <c r="H24" s="44"/>
      <c r="I24" s="44"/>
      <c r="J24" s="44"/>
      <c r="K24" s="44"/>
      <c r="L24" s="44"/>
      <c r="M24" s="44"/>
      <c r="N24" s="224"/>
      <c r="O24" s="224"/>
      <c r="P24" s="224"/>
      <c r="Q24" s="44"/>
      <c r="AF24" s="228"/>
      <c r="AG24" s="222"/>
      <c r="AH24" s="45" t="s">
        <v>10</v>
      </c>
      <c r="AI24" s="47">
        <v>8.6999999999999993</v>
      </c>
    </row>
    <row r="25" spans="1:35" ht="18" customHeight="1">
      <c r="E25" s="44"/>
      <c r="F25" s="44"/>
      <c r="G25" s="44"/>
      <c r="H25" s="44"/>
      <c r="I25" s="44"/>
      <c r="J25" s="44"/>
      <c r="K25" s="44"/>
      <c r="L25" s="44"/>
      <c r="M25" s="44"/>
      <c r="N25" s="44"/>
      <c r="O25" s="44"/>
      <c r="P25" s="44"/>
      <c r="Q25" s="44"/>
      <c r="AF25" s="228"/>
      <c r="AG25" s="223"/>
      <c r="AH25" s="45" t="s">
        <v>11</v>
      </c>
      <c r="AI25" s="50">
        <v>9.15</v>
      </c>
    </row>
    <row r="26" spans="1:35" ht="18" customHeight="1">
      <c r="E26" s="44"/>
      <c r="F26" s="44"/>
      <c r="G26" s="44"/>
      <c r="H26" s="44"/>
      <c r="I26" s="44"/>
      <c r="J26" s="44"/>
      <c r="K26" s="44"/>
      <c r="L26" s="44"/>
      <c r="M26" s="44"/>
      <c r="N26" s="44"/>
      <c r="O26" s="44"/>
      <c r="P26" s="44"/>
      <c r="Q26" s="44"/>
      <c r="AF26" s="228"/>
      <c r="AG26" s="221">
        <v>2001</v>
      </c>
      <c r="AH26" s="45" t="s">
        <v>8</v>
      </c>
      <c r="AI26" s="47">
        <v>10.4</v>
      </c>
    </row>
    <row r="27" spans="1:35" ht="18" customHeight="1">
      <c r="N27" s="44"/>
      <c r="O27" s="44"/>
      <c r="P27" s="44"/>
      <c r="Q27" s="44"/>
      <c r="AF27" s="228"/>
      <c r="AG27" s="222"/>
      <c r="AH27" s="45" t="s">
        <v>9</v>
      </c>
      <c r="AI27" s="50">
        <v>10</v>
      </c>
    </row>
    <row r="28" spans="1:35" ht="18" customHeight="1">
      <c r="N28" s="44"/>
      <c r="O28" s="44"/>
      <c r="P28" s="44"/>
      <c r="Q28" s="44"/>
      <c r="AF28" s="228"/>
      <c r="AG28" s="222"/>
      <c r="AH28" s="45" t="s">
        <v>10</v>
      </c>
      <c r="AI28" s="47">
        <v>10.7</v>
      </c>
    </row>
    <row r="29" spans="1:35" ht="18" customHeight="1">
      <c r="AF29" s="228"/>
      <c r="AG29" s="223"/>
      <c r="AH29" s="45" t="s">
        <v>11</v>
      </c>
      <c r="AI29" s="47">
        <v>9.3000000000000007</v>
      </c>
    </row>
    <row r="30" spans="1:35" ht="33" customHeight="1">
      <c r="AF30" s="228"/>
      <c r="AG30" s="46">
        <v>2002</v>
      </c>
      <c r="AH30" s="45" t="s">
        <v>8</v>
      </c>
      <c r="AI30" s="47">
        <v>10.199999999999999</v>
      </c>
    </row>
    <row r="31" spans="1:35" ht="33" customHeight="1">
      <c r="AF31" s="228"/>
      <c r="AG31" s="49"/>
      <c r="AH31" s="45" t="s">
        <v>11</v>
      </c>
      <c r="AI31" s="47">
        <v>13.5</v>
      </c>
    </row>
    <row r="32" spans="1:35" ht="38.25" customHeight="1"/>
    <row r="33" spans="2:2" ht="38.25" customHeight="1"/>
    <row r="34" spans="2:2" ht="38.25" customHeight="1">
      <c r="B34" s="51"/>
    </row>
    <row r="35" spans="2:2" ht="48.75" customHeight="1"/>
    <row r="36" spans="2:2" ht="23.25" customHeight="1"/>
    <row r="37" spans="2:2" ht="23.25" customHeight="1"/>
    <row r="39" spans="2:2" ht="8.25" customHeight="1"/>
    <row r="40" spans="2:2" hidden="1"/>
    <row r="41" spans="2:2" hidden="1"/>
    <row r="42" spans="2:2" hidden="1"/>
    <row r="43" spans="2:2" hidden="1"/>
    <row r="44" spans="2:2" hidden="1"/>
    <row r="52" spans="1:1">
      <c r="A52" s="52"/>
    </row>
  </sheetData>
  <autoFilter ref="B21:B31"/>
  <mergeCells count="18">
    <mergeCell ref="AG22:AG25"/>
    <mergeCell ref="AG26:AG29"/>
    <mergeCell ref="N12:P15"/>
    <mergeCell ref="H15:I15"/>
    <mergeCell ref="B16:E16"/>
    <mergeCell ref="N16:P18"/>
    <mergeCell ref="N20:P24"/>
    <mergeCell ref="AF22:AF31"/>
    <mergeCell ref="B11:B12"/>
    <mergeCell ref="C11:C12"/>
    <mergeCell ref="D11:D12"/>
    <mergeCell ref="E4:I4"/>
    <mergeCell ref="A7:I7"/>
    <mergeCell ref="A8:I8"/>
    <mergeCell ref="B10:F10"/>
    <mergeCell ref="E11:E12"/>
    <mergeCell ref="F11:F12"/>
    <mergeCell ref="H11:I11"/>
  </mergeCells>
  <conditionalFormatting sqref="H13:H15 I13:I14">
    <cfRule type="cellIs" dxfId="3" priority="3" stopIfTrue="1" operator="lessThan">
      <formula>0</formula>
    </cfRule>
  </conditionalFormatting>
  <conditionalFormatting sqref="B13:F13">
    <cfRule type="iconSet" priority="2">
      <iconSet>
        <cfvo type="percent" val="0"/>
        <cfvo type="percent" val="33"/>
        <cfvo type="percent" val="67"/>
      </iconSet>
    </cfRule>
  </conditionalFormatting>
  <conditionalFormatting sqref="B14:F14">
    <cfRule type="iconSet" priority="1">
      <iconSet>
        <cfvo type="percent" val="0"/>
        <cfvo type="percent" val="33"/>
        <cfvo type="percent" val="67"/>
      </iconSet>
    </cfRule>
  </conditionalFormatting>
  <printOptions horizontalCentered="1"/>
  <pageMargins left="0.78740157480314965" right="0.78740157480314965" top="0.39370078740157483" bottom="0.39370078740157483" header="0" footer="0"/>
  <pageSetup scale="8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Resumen</vt:lpstr>
      <vt:lpstr>CAP-I</vt:lpstr>
      <vt:lpstr>Becas </vt:lpstr>
      <vt:lpstr>Becas_conalep</vt:lpstr>
      <vt:lpstr>C-PSA</vt:lpstr>
      <vt:lpstr>EPRT</vt:lpstr>
      <vt:lpstr>EPR</vt:lpstr>
      <vt:lpstr>EGC</vt:lpstr>
      <vt:lpstr>EGI</vt:lpstr>
      <vt:lpstr>AUTOF</vt:lpstr>
      <vt:lpstr>CAIP</vt:lpstr>
      <vt:lpstr>CNPR</vt:lpstr>
      <vt:lpstr>AUTOF!Área_de_impresión</vt:lpstr>
      <vt:lpstr>'Becas '!Área_de_impresión</vt:lpstr>
      <vt:lpstr>Becas_conalep!Área_de_impresión</vt:lpstr>
      <vt:lpstr>CAIP!Área_de_impresión</vt:lpstr>
      <vt:lpstr>'CAP-I'!Área_de_impresión</vt:lpstr>
      <vt:lpstr>CNPR!Área_de_impresión</vt:lpstr>
      <vt:lpstr>'C-PSA'!Área_de_impresión</vt:lpstr>
      <vt:lpstr>EGC!Área_de_impresión</vt:lpstr>
      <vt:lpstr>EGI!Área_de_impresión</vt:lpstr>
      <vt:lpstr>EPR!Área_de_impresión</vt:lpstr>
      <vt:lpstr>EPRT!Área_de_impresión</vt:lpstr>
      <vt:lpstr>Resumen!Área_de_impresión</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CONALEP</dc:creator>
  <cp:lastModifiedBy>FLOR DE AZAHALIA MORA TORRES</cp:lastModifiedBy>
  <cp:lastPrinted>2011-08-05T17:14:28Z</cp:lastPrinted>
  <dcterms:created xsi:type="dcterms:W3CDTF">2009-06-26T16:01:49Z</dcterms:created>
  <dcterms:modified xsi:type="dcterms:W3CDTF">2011-11-03T19:30:37Z</dcterms:modified>
</cp:coreProperties>
</file>