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USUARIO\Documents\flor\Indicadores 2020\Segundo trimestre\Entregados\"/>
    </mc:Choice>
  </mc:AlternateContent>
  <bookViews>
    <workbookView xWindow="-105" yWindow="-105" windowWidth="19425" windowHeight="10425"/>
  </bookViews>
  <sheets>
    <sheet name="Resumen_general" sheetId="9" r:id="rId1"/>
    <sheet name="reprobacion" sheetId="14" r:id="rId2"/>
    <sheet name="capacitacion" sheetId="10" r:id="rId3"/>
    <sheet name="servtec" sheetId="11" r:id="rId4"/>
    <sheet name="Certificaciones" sheetId="12" r:id="rId5"/>
    <sheet name="becas_ext" sheetId="13" r:id="rId6"/>
    <sheet name="cd" sheetId="1" r:id="rId7"/>
    <sheet name="eprt" sheetId="2" r:id="rId8"/>
    <sheet name="epr" sheetId="3" r:id="rId9"/>
    <sheet name="egc" sheetId="4" r:id="rId10"/>
    <sheet name="egi" sheetId="5" r:id="rId11"/>
    <sheet name="auto" sheetId="6" r:id="rId12"/>
    <sheet name="capip" sheetId="7" r:id="rId13"/>
    <sheet name="cnpr" sheetId="8" r:id="rId14"/>
  </sheets>
  <externalReferences>
    <externalReference r:id="rId15"/>
    <externalReference r:id="rId16"/>
    <externalReference r:id="rId17"/>
  </externalReferences>
  <definedNames>
    <definedName name="A_impresión_IM">#REF!</definedName>
    <definedName name="a_impresión_imn">#REF!</definedName>
    <definedName name="Abril">#REF!</definedName>
    <definedName name="AbrilA">#REF!</definedName>
    <definedName name="Agosto">#REF!</definedName>
    <definedName name="AgostoA">#REF!</definedName>
    <definedName name="_xlnm.Print_Area" localSheetId="2">capacitacion!$A$1:$F$58</definedName>
    <definedName name="_xlnm.Print_Area" localSheetId="12">capip!$A$1:$D$36</definedName>
    <definedName name="_xlnm.Print_Area" localSheetId="4">Certificaciones!$A$1:$F$57</definedName>
    <definedName name="_xlnm.Print_Area" localSheetId="13">cnpr!$A$1:$D$36</definedName>
    <definedName name="_xlnm.Print_Area" localSheetId="1">reprobacion!$A$1:$F$51</definedName>
    <definedName name="_xlnm.Print_Area" localSheetId="3">servtec!$A$1:$F$28</definedName>
    <definedName name="Clave">#REF!</definedName>
    <definedName name="Desviación">IF(AND(#REF!=0,#REF!=0),0,IF(AND(#REF!=0,#REF!&gt;0),"----",(#REF!-#REF!)/#REF!))</definedName>
    <definedName name="Diciembre">#REF!</definedName>
    <definedName name="DiciembreA">#REF!</definedName>
    <definedName name="Enero">#REF!</definedName>
    <definedName name="EneroA">#REF!</definedName>
    <definedName name="Entidad">#REF!</definedName>
    <definedName name="EntidadDinamico" localSheetId="1">[1]Cat_entidad!$C$2</definedName>
    <definedName name="EntidadDinamico">[2]Cat_entidad!$C$2</definedName>
    <definedName name="Febrero">#REF!</definedName>
    <definedName name="FebreroA">#REF!</definedName>
    <definedName name="Julio">#REF!</definedName>
    <definedName name="JulioA">#REF!</definedName>
    <definedName name="Junio">#REF!</definedName>
    <definedName name="JunioA">#REF!</definedName>
    <definedName name="Marzo">#REF!</definedName>
    <definedName name="MarzoA">#REF!</definedName>
    <definedName name="MaxAnual">MAX(#REF!,#REF!,#REF!,#REF!,#REF!,#REF!,#REF!,#REF!,#REF!,#REF!,#REF!,#REF!)</definedName>
    <definedName name="Máximo">MAX(#REF!)</definedName>
    <definedName name="MaxTrimestral">MAX(#REF!,#REF!,#REF!,#REF!)</definedName>
    <definedName name="Mayo">#REF!</definedName>
    <definedName name="MayoA">#REF!</definedName>
    <definedName name="NombrePlantel">[3]PCEU01!$B$9</definedName>
    <definedName name="Noviembre">#REF!</definedName>
    <definedName name="NoviembreA">#REF!</definedName>
    <definedName name="Octubre">#REF!</definedName>
    <definedName name="OctubreA">#REF!</definedName>
    <definedName name="Plantel">#REF!</definedName>
    <definedName name="PORCENTUAL">#REF!</definedName>
    <definedName name="q">#REF!</definedName>
    <definedName name="s">#REF!</definedName>
    <definedName name="Septiembre">#REF!</definedName>
    <definedName name="SeptiembreA">#REF!</definedName>
    <definedName name="SumaAnual">SUM(#REF!,#REF!,#REF!,#REF!,#REF!,#REF!,#REF!,#REF!,#REF!,#REF!,#REF!,#REF!)</definedName>
    <definedName name="Sumas">SUM(#REF!)</definedName>
    <definedName name="SumaTrimestral">SUM(#REF!,#REF!,#REF!,#REF!)</definedName>
    <definedName name="_xlnm.Print_Titles" localSheetId="0">Resumen_general!$1:$7</definedName>
    <definedName name="Trimestre">#REF!</definedName>
    <definedName name="Trimestre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4" l="1"/>
  <c r="F48" i="14"/>
  <c r="F49" i="14"/>
  <c r="F15" i="14"/>
  <c r="B11" i="14"/>
  <c r="E10" i="9" s="1"/>
  <c r="F10" i="9" s="1"/>
  <c r="F46"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17" i="14"/>
  <c r="F16" i="14" l="1"/>
  <c r="B12" i="14"/>
  <c r="B10" i="14"/>
  <c r="B9" i="14"/>
  <c r="B8" i="14"/>
  <c r="D13" i="3" l="1"/>
  <c r="D13" i="1"/>
  <c r="E18" i="9" s="1"/>
  <c r="D12" i="2"/>
  <c r="D13" i="2"/>
  <c r="F50" i="13" l="1"/>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B11" i="13"/>
  <c r="B12" i="13" l="1"/>
  <c r="E15" i="9"/>
  <c r="F52" i="12"/>
  <c r="F51" i="12"/>
  <c r="F50" i="12"/>
  <c r="F49" i="12"/>
  <c r="E48" i="12"/>
  <c r="F48" i="12" s="1"/>
  <c r="D48" i="12"/>
  <c r="C48" i="12"/>
  <c r="B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E17" i="12"/>
  <c r="D17" i="12"/>
  <c r="C17" i="12"/>
  <c r="B17" i="12"/>
  <c r="F17" i="12" l="1"/>
  <c r="B53" i="12"/>
  <c r="B8" i="12" s="1"/>
  <c r="C53" i="12"/>
  <c r="B9" i="12" s="1"/>
  <c r="D53" i="12"/>
  <c r="B10" i="12" s="1"/>
  <c r="E53" i="12"/>
  <c r="B11" i="12" l="1"/>
  <c r="E14" i="9" s="1"/>
  <c r="F53" i="12"/>
  <c r="B12" i="12" s="1"/>
  <c r="F24" i="11" l="1"/>
  <c r="F23" i="11"/>
  <c r="F22" i="11"/>
  <c r="F21" i="11"/>
  <c r="F20" i="11"/>
  <c r="F19" i="11"/>
  <c r="F18" i="11"/>
  <c r="F17" i="11"/>
  <c r="E16" i="11"/>
  <c r="B11" i="11" s="1"/>
  <c r="E13" i="9" s="1"/>
  <c r="D16" i="11"/>
  <c r="B10" i="11" s="1"/>
  <c r="C16" i="11"/>
  <c r="B9" i="11" s="1"/>
  <c r="B16" i="11"/>
  <c r="B8" i="11" s="1"/>
  <c r="B12" i="11" l="1"/>
  <c r="F16" i="11"/>
  <c r="F49" i="10"/>
  <c r="F48" i="10"/>
  <c r="E47" i="10"/>
  <c r="F47" i="10" s="1"/>
  <c r="D47" i="10"/>
  <c r="C47" i="10"/>
  <c r="B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E16" i="10"/>
  <c r="E51" i="10" s="1"/>
  <c r="D16" i="10"/>
  <c r="D51" i="10" s="1"/>
  <c r="C16" i="10"/>
  <c r="B16" i="10"/>
  <c r="C51" i="10" l="1"/>
  <c r="B51" i="10"/>
  <c r="F51" i="10"/>
  <c r="B12" i="10" s="1"/>
  <c r="B11" i="10"/>
  <c r="F16" i="10"/>
  <c r="E20" i="9"/>
  <c r="E19" i="9"/>
  <c r="F19" i="9" s="1"/>
  <c r="F20" i="9"/>
  <c r="F18" i="9"/>
  <c r="F15" i="9"/>
  <c r="F14" i="9"/>
  <c r="F13" i="9"/>
  <c r="F11" i="9"/>
  <c r="E12" i="9" l="1"/>
  <c r="F12" i="9" s="1"/>
  <c r="D13" i="8"/>
  <c r="E25" i="9" s="1"/>
  <c r="F25" i="9" s="1"/>
  <c r="D13" i="7"/>
  <c r="E24" i="9" s="1"/>
  <c r="F24" i="9" s="1"/>
  <c r="D13" i="6"/>
  <c r="E23" i="9" s="1"/>
  <c r="F23" i="9" s="1"/>
  <c r="D13" i="4"/>
  <c r="E21" i="9" s="1"/>
  <c r="F21" i="9" s="1"/>
  <c r="D10" i="5"/>
  <c r="D13" i="5"/>
  <c r="E22" i="9" s="1"/>
  <c r="F22" i="9" s="1"/>
  <c r="D12" i="5"/>
  <c r="D11" i="5"/>
  <c r="C15" i="8" l="1"/>
  <c r="B15" i="8"/>
  <c r="C15" i="7"/>
  <c r="B15" i="7"/>
  <c r="C15" i="6"/>
  <c r="B15" i="6"/>
  <c r="C15" i="5"/>
  <c r="D15" i="5"/>
  <c r="B15" i="5"/>
  <c r="C15" i="4"/>
  <c r="B15" i="4"/>
  <c r="C15" i="3"/>
  <c r="B15" i="3"/>
  <c r="C15" i="2"/>
  <c r="B15" i="2"/>
  <c r="C15" i="1" l="1"/>
  <c r="B15" i="1"/>
  <c r="C24" i="8"/>
  <c r="B24" i="8"/>
  <c r="A24" i="8"/>
  <c r="C23" i="8"/>
  <c r="B23" i="8"/>
  <c r="A23" i="8"/>
  <c r="C22" i="8"/>
  <c r="B22" i="8"/>
  <c r="A22" i="8"/>
  <c r="C21" i="8"/>
  <c r="B21" i="8"/>
  <c r="A21" i="8"/>
  <c r="C20" i="8"/>
  <c r="B20" i="8"/>
  <c r="A20" i="8"/>
  <c r="C19" i="8"/>
  <c r="B19" i="8"/>
  <c r="A19" i="8"/>
  <c r="C18" i="8"/>
  <c r="B18" i="8"/>
  <c r="A18" i="8"/>
  <c r="D17" i="8"/>
  <c r="C17" i="8"/>
  <c r="B17" i="8"/>
  <c r="A17" i="8"/>
  <c r="D24" i="8"/>
  <c r="D23" i="8"/>
  <c r="D22" i="8"/>
  <c r="D21" i="8"/>
  <c r="D12" i="8"/>
  <c r="D11" i="8"/>
  <c r="D19" i="8" s="1"/>
  <c r="D10" i="8"/>
  <c r="D18" i="8" s="1"/>
  <c r="D24" i="7"/>
  <c r="C24" i="7"/>
  <c r="B24" i="7"/>
  <c r="A24" i="7"/>
  <c r="C23" i="7"/>
  <c r="B23" i="7"/>
  <c r="A23" i="7"/>
  <c r="D22" i="7"/>
  <c r="C22" i="7"/>
  <c r="B22" i="7"/>
  <c r="A22" i="7"/>
  <c r="C21" i="7"/>
  <c r="B21" i="7"/>
  <c r="A21" i="7"/>
  <c r="C20" i="7"/>
  <c r="B20" i="7"/>
  <c r="A20" i="7"/>
  <c r="C19" i="7"/>
  <c r="B19" i="7"/>
  <c r="A19" i="7"/>
  <c r="C18" i="7"/>
  <c r="B18" i="7"/>
  <c r="A18" i="7"/>
  <c r="D17" i="7"/>
  <c r="C17" i="7"/>
  <c r="B17" i="7"/>
  <c r="A17" i="7"/>
  <c r="D23" i="7"/>
  <c r="D21" i="7"/>
  <c r="D12" i="7"/>
  <c r="D11" i="7"/>
  <c r="D19" i="7" s="1"/>
  <c r="D10" i="7"/>
  <c r="D18" i="7" s="1"/>
  <c r="C24" i="6"/>
  <c r="B24" i="6"/>
  <c r="A24" i="6"/>
  <c r="C23" i="6"/>
  <c r="B23" i="6"/>
  <c r="A23" i="6"/>
  <c r="C22" i="6"/>
  <c r="B22" i="6"/>
  <c r="A22" i="6"/>
  <c r="C21" i="6"/>
  <c r="B21" i="6"/>
  <c r="A21" i="6"/>
  <c r="C20" i="6"/>
  <c r="B20" i="6"/>
  <c r="A20" i="6"/>
  <c r="C19" i="6"/>
  <c r="B19" i="6"/>
  <c r="A19" i="6"/>
  <c r="C18" i="6"/>
  <c r="B18" i="6"/>
  <c r="A18" i="6"/>
  <c r="D17" i="6"/>
  <c r="C17" i="6"/>
  <c r="B17" i="6"/>
  <c r="A17" i="6"/>
  <c r="D24" i="6"/>
  <c r="D23" i="6"/>
  <c r="D22" i="6"/>
  <c r="D21" i="6"/>
  <c r="D12" i="6"/>
  <c r="D11" i="6"/>
  <c r="D19" i="6" s="1"/>
  <c r="D10" i="6"/>
  <c r="D18" i="6" s="1"/>
  <c r="D24" i="5"/>
  <c r="C24" i="5"/>
  <c r="B24" i="5"/>
  <c r="A24" i="5"/>
  <c r="D23" i="5"/>
  <c r="C23" i="5"/>
  <c r="B23" i="5"/>
  <c r="A23" i="5"/>
  <c r="D22" i="5"/>
  <c r="C22" i="5"/>
  <c r="B22" i="5"/>
  <c r="A22" i="5"/>
  <c r="D21" i="5"/>
  <c r="C21" i="5"/>
  <c r="B21" i="5"/>
  <c r="A21" i="5"/>
  <c r="D20" i="5"/>
  <c r="C20" i="5"/>
  <c r="B20" i="5"/>
  <c r="A20" i="5"/>
  <c r="D19" i="5"/>
  <c r="C19" i="5"/>
  <c r="B19" i="5"/>
  <c r="A19" i="5"/>
  <c r="D18" i="5"/>
  <c r="C18" i="5"/>
  <c r="B18" i="5"/>
  <c r="A18" i="5"/>
  <c r="D17" i="5"/>
  <c r="C17" i="5"/>
  <c r="B17" i="5"/>
  <c r="A17" i="5"/>
  <c r="C24" i="4"/>
  <c r="B24" i="4"/>
  <c r="A24" i="4"/>
  <c r="C23" i="4"/>
  <c r="B23" i="4"/>
  <c r="A23" i="4"/>
  <c r="C22" i="4"/>
  <c r="B22" i="4"/>
  <c r="A22" i="4"/>
  <c r="C21" i="4"/>
  <c r="B21" i="4"/>
  <c r="A21" i="4"/>
  <c r="C20" i="4"/>
  <c r="B20" i="4"/>
  <c r="A20" i="4"/>
  <c r="C19" i="4"/>
  <c r="B19" i="4"/>
  <c r="A19" i="4"/>
  <c r="C18" i="4"/>
  <c r="B18" i="4"/>
  <c r="A18" i="4"/>
  <c r="D17" i="4"/>
  <c r="C17" i="4"/>
  <c r="B17" i="4"/>
  <c r="A17" i="4"/>
  <c r="D24" i="4"/>
  <c r="D23" i="4"/>
  <c r="D22" i="4"/>
  <c r="D21" i="4"/>
  <c r="D12" i="4"/>
  <c r="D11" i="4"/>
  <c r="D19" i="4" s="1"/>
  <c r="D10" i="4"/>
  <c r="D18" i="4" s="1"/>
  <c r="C24" i="3"/>
  <c r="B24" i="3"/>
  <c r="A24" i="3"/>
  <c r="C23" i="3"/>
  <c r="B23" i="3"/>
  <c r="A23" i="3"/>
  <c r="C22" i="3"/>
  <c r="B22" i="3"/>
  <c r="A22" i="3"/>
  <c r="C21" i="3"/>
  <c r="B21" i="3"/>
  <c r="A21" i="3"/>
  <c r="C20" i="3"/>
  <c r="B20" i="3"/>
  <c r="A20" i="3"/>
  <c r="C19" i="3"/>
  <c r="B19" i="3"/>
  <c r="A19" i="3"/>
  <c r="C18" i="3"/>
  <c r="B18" i="3"/>
  <c r="A18" i="3"/>
  <c r="D17" i="3"/>
  <c r="C17" i="3"/>
  <c r="B17" i="3"/>
  <c r="A17" i="3"/>
  <c r="D24" i="3"/>
  <c r="D23" i="3"/>
  <c r="D22" i="3"/>
  <c r="D21" i="3"/>
  <c r="D12" i="3"/>
  <c r="D11" i="3"/>
  <c r="D19" i="3" s="1"/>
  <c r="D10" i="3"/>
  <c r="D18" i="3" s="1"/>
  <c r="C24" i="2"/>
  <c r="B24" i="2"/>
  <c r="A24" i="2"/>
  <c r="C23" i="2"/>
  <c r="B23" i="2"/>
  <c r="A23" i="2"/>
  <c r="C22" i="2"/>
  <c r="B22" i="2"/>
  <c r="A22" i="2"/>
  <c r="C21" i="2"/>
  <c r="B21" i="2"/>
  <c r="A21" i="2"/>
  <c r="C20" i="2"/>
  <c r="B20" i="2"/>
  <c r="A20" i="2"/>
  <c r="C19" i="2"/>
  <c r="B19" i="2"/>
  <c r="A19" i="2"/>
  <c r="C18" i="2"/>
  <c r="B18" i="2"/>
  <c r="A18" i="2"/>
  <c r="D17" i="2"/>
  <c r="C17" i="2"/>
  <c r="B17" i="2"/>
  <c r="A17" i="2"/>
  <c r="D24" i="2"/>
  <c r="D23" i="2"/>
  <c r="D22" i="2"/>
  <c r="D20" i="2"/>
  <c r="D11" i="2"/>
  <c r="D19" i="2" s="1"/>
  <c r="D10" i="2"/>
  <c r="D18" i="2" s="1"/>
  <c r="C24" i="1"/>
  <c r="B24" i="1"/>
  <c r="A24" i="1"/>
  <c r="C23" i="1"/>
  <c r="B23" i="1"/>
  <c r="A23" i="1"/>
  <c r="C22" i="1"/>
  <c r="B22" i="1"/>
  <c r="A22" i="1"/>
  <c r="C21" i="1"/>
  <c r="B21" i="1"/>
  <c r="A21" i="1"/>
  <c r="C20" i="1"/>
  <c r="B20" i="1"/>
  <c r="A20" i="1"/>
  <c r="C19" i="1"/>
  <c r="B19" i="1"/>
  <c r="A19" i="1"/>
  <c r="C18" i="1"/>
  <c r="B18" i="1"/>
  <c r="A18" i="1"/>
  <c r="D17" i="1"/>
  <c r="C17" i="1"/>
  <c r="B17" i="1"/>
  <c r="A17" i="1"/>
  <c r="D24" i="1"/>
  <c r="D23" i="1"/>
  <c r="D22" i="1"/>
  <c r="D21" i="1"/>
  <c r="D12" i="1"/>
  <c r="D20" i="1" s="1"/>
  <c r="D11" i="1"/>
  <c r="D19" i="1" s="1"/>
  <c r="D10" i="1"/>
  <c r="D18" i="1" s="1"/>
  <c r="D20" i="8" l="1"/>
  <c r="D15" i="8"/>
  <c r="D20" i="7"/>
  <c r="D15" i="7"/>
  <c r="D20" i="6"/>
  <c r="D15" i="6"/>
  <c r="D20" i="4"/>
  <c r="D15" i="4"/>
  <c r="D20" i="3"/>
  <c r="D15" i="3"/>
  <c r="D15" i="1"/>
  <c r="D21" i="2"/>
  <c r="D15" i="2"/>
</calcChain>
</file>

<file path=xl/sharedStrings.xml><?xml version="1.0" encoding="utf-8"?>
<sst xmlns="http://schemas.openxmlformats.org/spreadsheetml/2006/main" count="330" uniqueCount="130">
  <si>
    <t>Dirección de Evaluación Institucional</t>
  </si>
  <si>
    <t>Cifras en miles de pesos</t>
  </si>
  <si>
    <t>Año</t>
  </si>
  <si>
    <t>Gasto total ejercido</t>
  </si>
  <si>
    <t>Gasto Ejercido en docentes</t>
  </si>
  <si>
    <t>Costo docente (%)</t>
  </si>
  <si>
    <t>Oficinas Nacionales</t>
  </si>
  <si>
    <t>2019</t>
  </si>
  <si>
    <t>Presupuesto Reprogramado total</t>
  </si>
  <si>
    <t>Presupuesto
Ejercido Total</t>
  </si>
  <si>
    <t>Evolución del Presupuesto Reprogramado Total</t>
  </si>
  <si>
    <t>Presupuesto Reprogramado
(Recursos Fiscales)</t>
  </si>
  <si>
    <t>Presupuesto Ejercido (Recursos Fiscales)</t>
  </si>
  <si>
    <t>Evolución del Presupuesto Reprogramado
(Recursos fiscales)</t>
  </si>
  <si>
    <t>Presupuesto Reprogramado
(Gasto Corriente)</t>
  </si>
  <si>
    <t>Presupuesto Ejercido (Gasto Corriente)</t>
  </si>
  <si>
    <t xml:space="preserve">Evolución del Gasto Corriente </t>
  </si>
  <si>
    <t>Presupuesto Reprogramado
(Gasto de Inversión)</t>
  </si>
  <si>
    <t>Presupuesto Ejercido (Gasto de Inversión)</t>
  </si>
  <si>
    <t>Evolución del Gasto de Inversión</t>
  </si>
  <si>
    <t>Presupuesto Ejercido Total</t>
  </si>
  <si>
    <t>Ingresos Propios ejercidos</t>
  </si>
  <si>
    <t>Índice de Autofinancimiento</t>
  </si>
  <si>
    <t>Ingresos Propios Programados</t>
  </si>
  <si>
    <t>Ingresos Propios captados</t>
  </si>
  <si>
    <t>Captación de Ingresos Propios</t>
  </si>
  <si>
    <t>Presupuesto reprogramado (partidas restringidas)</t>
  </si>
  <si>
    <t>Presupuesto Ejercido
(Partidas Restringidas)</t>
  </si>
  <si>
    <t>Índice de Cumplimiento de Partidas Restringidas</t>
  </si>
  <si>
    <t>Coordinación de Análisis Estadístico</t>
  </si>
  <si>
    <t>Autorizó</t>
  </si>
  <si>
    <t>2019-2020</t>
  </si>
  <si>
    <t>COSTO DOCENTE (%)
PRIMER SEMESTRE, EJERCICIO 2020</t>
  </si>
  <si>
    <t>EVOLUCIÓN DEL PRESUPUESTO REPROGRAMADO TOTAL (%)
PRIMER SEMESTRE, EJERCICIO 2020</t>
  </si>
  <si>
    <t>EVOLUCIÓN DEL PRESUPUESTO REPROGRAMADO (%)
PRIMER SEMESTRE, EJERCICIO 2020</t>
  </si>
  <si>
    <t>EVOLUCIÓN DEL GASTO CORRIENTE (%)
PRIMER SEMESTRE, EJERCICIO 2020</t>
  </si>
  <si>
    <t>EVOLUCIÓN DEL GASTO DE INVERSIÓN (%)
PRIMER SEMESTRE, EJERCICIO 2020</t>
  </si>
  <si>
    <t>AUTOFINANCIAMIENTO (%)
PRIMER SEMESTRE, EJERCICIO 2020</t>
  </si>
  <si>
    <t>CAPTACIÓN DE INGRESOS PROPIOS (%)
PRIMER SEMESTRE, EJERCICIO 2020</t>
  </si>
  <si>
    <t>CUMPLIMIENTO DE NORMATIVIDAD DE PARTIDAS RESTRINGIDAS (%)
PRIMER SEMESTRE, EJERCICIO 2020</t>
  </si>
  <si>
    <t>Cifras al Primer Semestre de cada Ejercicio Fiscal</t>
  </si>
  <si>
    <t>No.</t>
  </si>
  <si>
    <t>INDICADOR</t>
  </si>
  <si>
    <t>INDICADORES EDUCATIVOS</t>
  </si>
  <si>
    <t>Personas Capacitadas</t>
  </si>
  <si>
    <t>Servicios Tecnológicos Proporcionados</t>
  </si>
  <si>
    <t>Certificación de Competencias</t>
  </si>
  <si>
    <t>Cobertura de Becados Externos (%)</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</si>
  <si>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</si>
  <si>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</si>
  <si>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</si>
  <si>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</si>
  <si>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</si>
  <si>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</si>
  <si>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</si>
  <si>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</si>
  <si>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</si>
  <si>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INDICADORES DEL SISTEMA CONALEP 2020</t>
  </si>
  <si>
    <t>Dif. 2019-2020</t>
  </si>
  <si>
    <t>Valor</t>
  </si>
  <si>
    <t>Estatal</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</si>
  <si>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</si>
  <si>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</si>
  <si>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</si>
  <si>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</si>
  <si>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</si>
  <si>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</si>
  <si>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</si>
  <si>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</si>
  <si>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</si>
  <si>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</si>
  <si>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</si>
  <si>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</si>
  <si>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</si>
  <si>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</si>
  <si>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</si>
  <si>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</si>
  <si>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</si>
  <si>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</si>
  <si>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Puebla</t>
  </si>
  <si>
    <t>Querétaro</t>
  </si>
  <si>
    <t>Quintana Roo</t>
  </si>
  <si>
    <t>San Luis Potosí</t>
  </si>
  <si>
    <t xml:space="preserve"> </t>
  </si>
  <si>
    <t>Sinaloa</t>
  </si>
  <si>
    <t>Sonora</t>
  </si>
  <si>
    <t>Tabasco</t>
  </si>
  <si>
    <t>Tamaulipas</t>
  </si>
  <si>
    <t>Tlaxcala</t>
  </si>
  <si>
    <t>Veracruz</t>
  </si>
  <si>
    <t>Yucatán</t>
  </si>
  <si>
    <t>Zacatecas</t>
  </si>
  <si>
    <t>Federal</t>
  </si>
  <si>
    <t>Distrito Federal</t>
  </si>
  <si>
    <t>Oaxaca</t>
  </si>
  <si>
    <t>Oficinas nacionales</t>
  </si>
  <si>
    <t>Total</t>
  </si>
  <si>
    <t>SERVICIOS TECNOLÓGICOS PROPORCIONADOS
PRIMER SEMESTRE, EJERCICIO 2020</t>
  </si>
  <si>
    <t>PERSONAS CAPACITADAS
PRIMER SEMESTRE, EJERCICIO 2020</t>
  </si>
  <si>
    <t>CERTIFICACIÓN DE COMPETENCIAS (%)
PRIMER SEMESTRE, EJERCICIO 2020</t>
  </si>
  <si>
    <t>Estado de México</t>
  </si>
  <si>
    <t>Ciudad de México</t>
  </si>
  <si>
    <t>Otros</t>
  </si>
  <si>
    <t>COBERTURA DE BECADOS EXTERNOS (%)
PRIMER SEMESTRE, EJERCICIO 2020</t>
  </si>
  <si>
    <t>Justificación de las desviaciones:</t>
  </si>
  <si>
    <t>Como puede observarse, el indicador en comparación con periodos anteriores, ha sido superado y esto se debe al esfuerzo que realizan los planteles para conseguir beneficios para los estudiantes a pesar de las condiciones de confinamiento en las que se encuentra todo el país</t>
  </si>
  <si>
    <t>Fecha de corte: 8 de julio de 2020.</t>
  </si>
  <si>
    <t>Fuente: Dirección de Vinculación Social, Sistema de Información Ejecutiva (SIE).</t>
  </si>
  <si>
    <t xml:space="preserve">Fuente:  Dirección de Servicios Tecnológicos y Capacitación, SECyT. </t>
  </si>
  <si>
    <t xml:space="preserve">Fuente:   Dirección de Servicios Tecnológicos y Capacitación, SECyT. </t>
  </si>
  <si>
    <t>Fecha de corte: 30 de junio de 2020.</t>
  </si>
  <si>
    <t>Fuente: Dirección de Acreditación y Operación de Centros de Evaluación.</t>
  </si>
  <si>
    <t>Fecha de corte:30 de junio de 2020.</t>
  </si>
  <si>
    <t>Fuente: Dirección de Administración Financiera.</t>
  </si>
  <si>
    <t>2016-2017.2</t>
  </si>
  <si>
    <t>2017-2018.2</t>
  </si>
  <si>
    <t>Colegios Estatales</t>
  </si>
  <si>
    <t>Planteles Federales</t>
  </si>
  <si>
    <t xml:space="preserve">REPROBACIÓN (%)
PRIMER SEMESTRE, EJERCICIO 2020
</t>
  </si>
  <si>
    <t>2020*</t>
  </si>
  <si>
    <t>2019-2020.2*</t>
  </si>
  <si>
    <t xml:space="preserve">Fuente: Dirección de Servicios Educativos, Sistema de Administración Escolar (SAE). </t>
  </si>
  <si>
    <t>Fecha de corte: 10 de julio de 2020. Información preliminar.</t>
  </si>
  <si>
    <t>2018-2019.2</t>
  </si>
  <si>
    <t>Reprobación*</t>
  </si>
  <si>
    <t>* Información preliminar.
**Durante el primer semestre del ejercicio fiscal 2020 no se han otorgado becas por lo que no se cuenta con Alumnos Becados, toda vez con fecha 4 de abril de 2019 se realizó la Primera Sesión Ordinaria del Comité Nacional de Becas, en la que los integrantes del comité acordaron realizar la consulta con la Subsecretaría de Educación Media Superior para la definición normativa del ejercicio del presupuesto autorizado al Programa, ya que actualmente los alumnos reciben el beneficio del Programa de Becas para el Bienestar Benito Juárez, y conforme a lo establecido en las Reglas de Operación del Programa no se podrán otorgar dos apoyos económico pagados con recursos de origen federal, con el mismo objetivo y conforme a lo establecido en el decreto por el que se crea la Coordinación Nacional de Becas para el Bienestar Benito Juárez, establece en el artículo segundo transitorio que: Las Becas para el Bienestar Benito Juárez a que se refiere el presente Decreto, se ejecutarán con cargo a los recursos aprobados para los Programas Presupuestarios: i) S243 “Programa Nacional de Becas, de educación básica y media superior y superior”.</t>
  </si>
  <si>
    <t>Alumnos Becados (%) **</t>
  </si>
  <si>
    <t xml:space="preserve">Elaboró </t>
  </si>
  <si>
    <t>Luis Guillermo González Sigala</t>
  </si>
  <si>
    <t>Carolina Maribel Martínez Loyo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</si>
</sst>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quot;$&quot;* #,##0.0_-;\-&quot;$&quot;* #,##0.0_-;_-&quot;$&quot;* &quot;-&quot;?_-;_-@_-"/>
    <numFmt numFmtId="166" formatCode="#,##0.0"/>
    <numFmt numFmtId="167" formatCode="0.0_ ;\-0.0\ "/>
    <numFmt numFmtId="168" formatCode="0.0%"/>
  </numFmts>
  <fonts count="38" x14ac:knownFonts="1">
    <font>
      <sz val="11"/>
      <color theme="1"/>
      <name val="Calibri"/>
      <family val="2"/>
      <scheme val="minor"/>
    </font>
    <font>
      <sz val="11"/>
      <color theme="0"/>
      <name val="Calibri"/>
      <family val="2"/>
      <scheme val="minor"/>
    </font>
    <font>
      <sz val="10"/>
      <name val="Arial"/>
      <family val="2"/>
    </font>
    <font>
      <b/>
      <sz val="10"/>
      <color theme="1"/>
      <name val="Montserrat"/>
    </font>
    <font>
      <b/>
      <sz val="8"/>
      <color theme="1"/>
      <name val="Montserrat"/>
    </font>
    <font>
      <sz val="12"/>
      <name val="Montserrat"/>
    </font>
    <font>
      <sz val="12"/>
      <color indexed="8"/>
      <name val="Montserrat"/>
    </font>
    <font>
      <b/>
      <sz val="8"/>
      <color indexed="8"/>
      <name val="Montserrat"/>
    </font>
    <font>
      <b/>
      <sz val="9"/>
      <color theme="1"/>
      <name val="Montserrat"/>
    </font>
    <font>
      <sz val="9"/>
      <color theme="1"/>
      <name val="Montserrat"/>
    </font>
    <font>
      <sz val="10"/>
      <color theme="1"/>
      <name val="Montserrat"/>
    </font>
    <font>
      <sz val="10"/>
      <name val="Montserrat"/>
    </font>
    <font>
      <sz val="10"/>
      <color theme="1"/>
      <name val="Calibri"/>
      <family val="2"/>
      <scheme val="minor"/>
    </font>
    <font>
      <b/>
      <sz val="10"/>
      <color theme="1"/>
      <name val="Calibri"/>
      <family val="2"/>
      <scheme val="minor"/>
    </font>
    <font>
      <sz val="8"/>
      <color theme="1"/>
      <name val="Montserrat"/>
    </font>
    <font>
      <sz val="11"/>
      <color theme="1"/>
      <name val="Montserrat"/>
    </font>
    <font>
      <sz val="11"/>
      <color theme="1"/>
      <name val="Calibri"/>
      <family val="2"/>
      <scheme val="minor"/>
    </font>
    <font>
      <b/>
      <sz val="7"/>
      <name val="Montserrat"/>
    </font>
    <font>
      <i/>
      <sz val="10"/>
      <color indexed="57"/>
      <name val="Montserrat"/>
    </font>
    <font>
      <b/>
      <sz val="11"/>
      <name val="Montserrat"/>
    </font>
    <font>
      <b/>
      <sz val="9"/>
      <name val="Montserrat"/>
    </font>
    <font>
      <b/>
      <sz val="10"/>
      <name val="Montserrat"/>
    </font>
    <font>
      <b/>
      <sz val="8"/>
      <name val="Montserrat"/>
    </font>
    <font>
      <sz val="8"/>
      <name val="Montserrat"/>
    </font>
    <font>
      <sz val="7"/>
      <name val="Montserrat"/>
    </font>
    <font>
      <i/>
      <sz val="11"/>
      <name val="Montserrat"/>
    </font>
    <font>
      <sz val="11"/>
      <name val="Montserrat"/>
    </font>
    <font>
      <b/>
      <sz val="10"/>
      <color theme="1"/>
      <name val="Arial"/>
      <family val="2"/>
    </font>
    <font>
      <i/>
      <sz val="6"/>
      <color theme="1"/>
      <name val="Montserrat"/>
    </font>
    <font>
      <sz val="12"/>
      <color theme="1"/>
      <name val="Montserrat"/>
    </font>
    <font>
      <b/>
      <sz val="9"/>
      <color indexed="8"/>
      <name val="Montserrat"/>
    </font>
    <font>
      <sz val="9"/>
      <color indexed="8"/>
      <name val="Montserrat"/>
    </font>
    <font>
      <sz val="6"/>
      <color theme="1"/>
      <name val="Montserrat"/>
    </font>
    <font>
      <sz val="10"/>
      <color indexed="8"/>
      <name val="Arial"/>
      <family val="2"/>
    </font>
    <font>
      <sz val="7"/>
      <name val="Arial"/>
      <family val="2"/>
    </font>
    <font>
      <i/>
      <sz val="9"/>
      <color indexed="57"/>
      <name val="Arial"/>
      <family val="2"/>
    </font>
    <font>
      <sz val="8"/>
      <color theme="1"/>
      <name val="Arial"/>
      <family val="2"/>
    </font>
    <font>
      <sz val="7"/>
      <color theme="1"/>
      <name val="Montserrat"/>
    </font>
  </fonts>
  <fills count="11">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25">
    <border>
      <left/>
      <right/>
      <top/>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14996795556505021"/>
      </top>
      <bottom style="thin">
        <color theme="2" tint="-0.499984740745262"/>
      </bottom>
      <diagonal/>
    </border>
    <border>
      <left/>
      <right/>
      <top style="thin">
        <color theme="0" tint="-0.14996795556505021"/>
      </top>
      <bottom style="thin">
        <color theme="0"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style="thin">
        <color theme="0" tint="-0.14996795556505021"/>
      </top>
      <bottom/>
      <diagonal/>
    </border>
    <border>
      <left/>
      <right/>
      <top/>
      <bottom style="thin">
        <color theme="2" tint="-0.499984740745262"/>
      </bottom>
      <diagonal/>
    </border>
  </borders>
  <cellStyleXfs count="8">
    <xf numFmtId="0" fontId="0" fillId="0" borderId="0"/>
    <xf numFmtId="0" fontId="1" fillId="2" borderId="0" applyNumberFormat="0" applyBorder="0" applyAlignment="0" applyProtection="0"/>
    <xf numFmtId="0" fontId="2" fillId="0" borderId="0"/>
    <xf numFmtId="0" fontId="2" fillId="0" borderId="0"/>
    <xf numFmtId="9" fontId="16" fillId="0" borderId="0" applyFont="0" applyFill="0" applyBorder="0" applyAlignment="0" applyProtection="0"/>
    <xf numFmtId="0" fontId="1" fillId="5" borderId="0" applyNumberFormat="0" applyBorder="0" applyAlignment="0" applyProtection="0"/>
    <xf numFmtId="0" fontId="16" fillId="6" borderId="0" applyNumberFormat="0" applyBorder="0" applyAlignment="0" applyProtection="0"/>
    <xf numFmtId="0" fontId="2" fillId="0" borderId="0"/>
  </cellStyleXfs>
  <cellXfs count="161">
    <xf numFmtId="0" fontId="0" fillId="0" borderId="0" xfId="0"/>
    <xf numFmtId="0" fontId="0" fillId="0" borderId="0" xfId="0" applyAlignment="1">
      <alignment horizontal="center"/>
    </xf>
    <xf numFmtId="0" fontId="3" fillId="3" borderId="0" xfId="1" applyFont="1" applyFill="1" applyBorder="1" applyAlignment="1">
      <alignment horizontal="centerContinuous" vertical="center" readingOrder="1"/>
    </xf>
    <xf numFmtId="0" fontId="4" fillId="0" borderId="0" xfId="0" applyFont="1"/>
    <xf numFmtId="0" fontId="5" fillId="0" borderId="0" xfId="0" applyFont="1" applyFill="1" applyAlignment="1">
      <alignment horizontal="center" vertical="center"/>
    </xf>
    <xf numFmtId="0" fontId="6" fillId="0" borderId="0"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xf>
    <xf numFmtId="165" fontId="10" fillId="0" borderId="0" xfId="0" applyNumberFormat="1" applyFont="1"/>
    <xf numFmtId="166" fontId="10" fillId="0" borderId="0" xfId="0" applyNumberFormat="1" applyFont="1"/>
    <xf numFmtId="0" fontId="9" fillId="0" borderId="0" xfId="0" applyFont="1"/>
    <xf numFmtId="0" fontId="11" fillId="4" borderId="2" xfId="0" applyFont="1" applyFill="1" applyBorder="1" applyAlignment="1">
      <alignment horizontal="center"/>
    </xf>
    <xf numFmtId="165" fontId="10" fillId="4" borderId="2" xfId="0" applyNumberFormat="1" applyFont="1" applyFill="1" applyBorder="1"/>
    <xf numFmtId="167" fontId="10" fillId="4" borderId="2" xfId="0" applyNumberFormat="1" applyFont="1" applyFill="1" applyBorder="1"/>
    <xf numFmtId="0" fontId="10" fillId="0" borderId="3" xfId="0" applyFont="1" applyBorder="1" applyAlignment="1">
      <alignment horizontal="center"/>
    </xf>
    <xf numFmtId="165" fontId="10" fillId="0" borderId="3" xfId="0" applyNumberFormat="1" applyFont="1" applyBorder="1"/>
    <xf numFmtId="167" fontId="10" fillId="0" borderId="3" xfId="0" applyNumberFormat="1" applyFont="1" applyBorder="1"/>
    <xf numFmtId="0" fontId="10" fillId="4" borderId="2" xfId="0" applyFont="1" applyFill="1" applyBorder="1" applyAlignment="1">
      <alignment horizontal="center"/>
    </xf>
    <xf numFmtId="0" fontId="12" fillId="0" borderId="0" xfId="0" applyFont="1"/>
    <xf numFmtId="0" fontId="13" fillId="0" borderId="0" xfId="0" applyFont="1"/>
    <xf numFmtId="0" fontId="3" fillId="3" borderId="0" xfId="0" applyFont="1" applyFill="1" applyAlignment="1">
      <alignment horizontal="center"/>
    </xf>
    <xf numFmtId="166" fontId="3" fillId="3" borderId="0" xfId="0" applyNumberFormat="1" applyFont="1" applyFill="1"/>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3" fontId="3" fillId="3" borderId="0" xfId="0" applyNumberFormat="1" applyFont="1" applyFill="1"/>
    <xf numFmtId="0" fontId="0" fillId="0" borderId="0" xfId="0" applyAlignment="1">
      <alignment wrapText="1"/>
    </xf>
    <xf numFmtId="0" fontId="0" fillId="0" borderId="0" xfId="0" applyAlignment="1">
      <alignment vertical="center" wrapText="1"/>
    </xf>
    <xf numFmtId="0" fontId="10" fillId="0" borderId="0" xfId="0" applyFont="1" applyAlignment="1">
      <alignment horizontal="right"/>
    </xf>
    <xf numFmtId="0" fontId="14" fillId="0" borderId="0" xfId="0" applyFont="1" applyAlignment="1">
      <alignment horizontal="right"/>
    </xf>
    <xf numFmtId="0" fontId="15" fillId="0" borderId="0" xfId="0" applyFont="1" applyAlignment="1">
      <alignment horizontal="center"/>
    </xf>
    <xf numFmtId="0" fontId="15" fillId="0" borderId="0" xfId="0" applyFont="1"/>
    <xf numFmtId="0" fontId="11" fillId="0" borderId="0" xfId="3" applyFont="1"/>
    <xf numFmtId="0" fontId="3" fillId="3" borderId="0" xfId="1" applyFont="1" applyFill="1" applyBorder="1" applyAlignment="1">
      <alignment horizontal="centerContinuous" vertical="center" wrapText="1" readingOrder="1"/>
    </xf>
    <xf numFmtId="168" fontId="12" fillId="0" borderId="0" xfId="4" applyNumberFormat="1" applyFont="1"/>
    <xf numFmtId="168" fontId="0" fillId="0" borderId="0" xfId="4" applyNumberFormat="1" applyFont="1"/>
    <xf numFmtId="0" fontId="11" fillId="0" borderId="0" xfId="2" applyFont="1"/>
    <xf numFmtId="0" fontId="18" fillId="0" borderId="0" xfId="2" applyFont="1" applyAlignment="1">
      <alignment vertical="center"/>
    </xf>
    <xf numFmtId="0" fontId="11" fillId="0" borderId="0" xfId="2" applyFont="1" applyAlignment="1">
      <alignment vertical="center"/>
    </xf>
    <xf numFmtId="0" fontId="21" fillId="7" borderId="1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22" fillId="8" borderId="16" xfId="1" applyFont="1" applyFill="1" applyBorder="1" applyAlignment="1">
      <alignment vertical="center"/>
    </xf>
    <xf numFmtId="0" fontId="21" fillId="8" borderId="17" xfId="1" applyFont="1" applyFill="1" applyBorder="1" applyAlignment="1">
      <alignment vertical="center" wrapText="1"/>
    </xf>
    <xf numFmtId="0" fontId="21" fillId="8" borderId="18" xfId="1" applyFont="1" applyFill="1" applyBorder="1" applyAlignment="1">
      <alignment vertical="center" wrapText="1"/>
    </xf>
    <xf numFmtId="0" fontId="23" fillId="9" borderId="15" xfId="5" applyFont="1" applyFill="1" applyBorder="1" applyAlignment="1">
      <alignment horizontal="center" vertical="center"/>
    </xf>
    <xf numFmtId="0" fontId="23" fillId="9" borderId="15" xfId="5" applyFont="1" applyFill="1" applyBorder="1" applyAlignment="1">
      <alignment vertical="center" wrapText="1"/>
    </xf>
    <xf numFmtId="166" fontId="23" fillId="9" borderId="15" xfId="5" applyNumberFormat="1" applyFont="1" applyFill="1" applyBorder="1" applyAlignment="1">
      <alignment horizontal="right" vertical="center"/>
    </xf>
    <xf numFmtId="168" fontId="11" fillId="0" borderId="0" xfId="4" applyNumberFormat="1" applyFont="1"/>
    <xf numFmtId="0" fontId="23" fillId="0" borderId="15" xfId="5" applyFont="1" applyFill="1" applyBorder="1" applyAlignment="1">
      <alignment horizontal="center" vertical="center"/>
    </xf>
    <xf numFmtId="0" fontId="23" fillId="0" borderId="15" xfId="5" applyFont="1" applyFill="1" applyBorder="1" applyAlignment="1">
      <alignment vertical="center" wrapText="1"/>
    </xf>
    <xf numFmtId="3" fontId="23" fillId="0" borderId="15" xfId="5" applyNumberFormat="1" applyFont="1" applyFill="1" applyBorder="1" applyAlignment="1">
      <alignment horizontal="right" vertical="center"/>
    </xf>
    <xf numFmtId="3" fontId="23" fillId="9" borderId="15" xfId="5" applyNumberFormat="1" applyFont="1" applyFill="1" applyBorder="1" applyAlignment="1">
      <alignment horizontal="right" vertical="center"/>
    </xf>
    <xf numFmtId="0" fontId="24" fillId="0" borderId="0" xfId="5" applyFont="1" applyFill="1" applyBorder="1" applyAlignment="1">
      <alignment vertical="center"/>
    </xf>
    <xf numFmtId="0" fontId="24" fillId="0" borderId="0" xfId="5" applyFont="1" applyFill="1" applyBorder="1" applyAlignment="1">
      <alignment vertical="center" wrapText="1"/>
    </xf>
    <xf numFmtId="3" fontId="24" fillId="0" borderId="0" xfId="5" applyNumberFormat="1" applyFont="1" applyFill="1" applyBorder="1" applyAlignment="1">
      <alignment vertical="center"/>
    </xf>
    <xf numFmtId="0" fontId="22" fillId="8" borderId="12" xfId="1" applyFont="1" applyFill="1" applyBorder="1" applyAlignment="1">
      <alignment vertical="center"/>
    </xf>
    <xf numFmtId="0" fontId="17" fillId="8" borderId="13" xfId="1" applyFont="1" applyFill="1" applyBorder="1" applyAlignment="1">
      <alignment vertical="center"/>
    </xf>
    <xf numFmtId="0" fontId="17" fillId="8" borderId="14" xfId="1" applyFont="1" applyFill="1" applyBorder="1" applyAlignment="1">
      <alignment vertical="center"/>
    </xf>
    <xf numFmtId="0" fontId="23" fillId="0" borderId="15" xfId="6" applyFont="1" applyFill="1" applyBorder="1" applyAlignment="1">
      <alignment horizontal="center" vertical="center"/>
    </xf>
    <xf numFmtId="0" fontId="23" fillId="0" borderId="15" xfId="6" applyFont="1" applyFill="1" applyBorder="1" applyAlignment="1">
      <alignment horizontal="left" vertical="center" wrapText="1"/>
    </xf>
    <xf numFmtId="166" fontId="23" fillId="0" borderId="15" xfId="4" applyNumberFormat="1" applyFont="1" applyFill="1" applyBorder="1" applyAlignment="1">
      <alignment horizontal="right" vertical="center"/>
    </xf>
    <xf numFmtId="166" fontId="23" fillId="0" borderId="15" xfId="4" applyNumberFormat="1" applyFont="1" applyFill="1" applyBorder="1" applyAlignment="1">
      <alignment vertical="center"/>
    </xf>
    <xf numFmtId="166" fontId="11" fillId="0" borderId="0" xfId="2" applyNumberFormat="1" applyFont="1"/>
    <xf numFmtId="0" fontId="23" fillId="9" borderId="15" xfId="5" applyFont="1" applyFill="1" applyBorder="1" applyAlignment="1">
      <alignment horizontal="left" vertical="center" wrapText="1"/>
    </xf>
    <xf numFmtId="166" fontId="23" fillId="9" borderId="15" xfId="4" applyNumberFormat="1" applyFont="1" applyFill="1" applyBorder="1" applyAlignment="1">
      <alignment vertical="center"/>
    </xf>
    <xf numFmtId="0" fontId="24" fillId="0" borderId="0" xfId="2" applyFont="1"/>
    <xf numFmtId="0" fontId="25" fillId="0" borderId="0" xfId="2" applyFont="1" applyAlignment="1">
      <alignment vertical="center"/>
    </xf>
    <xf numFmtId="0" fontId="26" fillId="0" borderId="0" xfId="2" applyFont="1"/>
    <xf numFmtId="164" fontId="7" fillId="0" borderId="0" xfId="0" applyNumberFormat="1" applyFont="1" applyFill="1" applyBorder="1" applyAlignment="1">
      <alignment horizontal="center"/>
    </xf>
    <xf numFmtId="0" fontId="27" fillId="3" borderId="0" xfId="1" applyFont="1" applyFill="1" applyBorder="1" applyAlignment="1">
      <alignment horizontal="centerContinuous" vertical="center" readingOrder="1"/>
    </xf>
    <xf numFmtId="0" fontId="28" fillId="0" borderId="0" xfId="0" applyFont="1" applyAlignment="1">
      <alignment vertical="center"/>
    </xf>
    <xf numFmtId="0" fontId="29" fillId="0" borderId="0" xfId="0" applyFont="1" applyAlignment="1">
      <alignment horizontal="center"/>
    </xf>
    <xf numFmtId="0" fontId="29" fillId="0" borderId="0" xfId="0" applyFont="1"/>
    <xf numFmtId="0" fontId="30" fillId="3" borderId="0" xfId="0" applyFont="1" applyFill="1" applyBorder="1" applyAlignment="1">
      <alignment horizontal="center" vertical="center" wrapText="1"/>
    </xf>
    <xf numFmtId="0" fontId="15" fillId="0" borderId="0" xfId="0" applyFont="1" applyFill="1" applyAlignment="1">
      <alignment horizontal="center"/>
    </xf>
    <xf numFmtId="0" fontId="0" fillId="0" borderId="0" xfId="0" applyFont="1"/>
    <xf numFmtId="0" fontId="31" fillId="0" borderId="0" xfId="0" applyFont="1" applyFill="1" applyBorder="1" applyAlignment="1">
      <alignment horizontal="center" vertical="center"/>
    </xf>
    <xf numFmtId="3" fontId="30" fillId="0" borderId="0" xfId="0" applyNumberFormat="1" applyFont="1" applyFill="1" applyBorder="1" applyAlignment="1">
      <alignment horizontal="right" vertical="center"/>
    </xf>
    <xf numFmtId="0" fontId="30" fillId="0" borderId="0" xfId="0" applyFont="1" applyFill="1" applyBorder="1" applyAlignment="1">
      <alignment horizontal="center" vertical="center" wrapText="1"/>
    </xf>
    <xf numFmtId="0" fontId="4" fillId="0" borderId="0" xfId="0" applyFont="1" applyAlignment="1">
      <alignment horizontal="center"/>
    </xf>
    <xf numFmtId="3" fontId="9" fillId="0" borderId="0" xfId="0" applyNumberFormat="1" applyFont="1" applyBorder="1"/>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8" fillId="0" borderId="21" xfId="0" applyNumberFormat="1" applyFont="1" applyBorder="1" applyAlignment="1">
      <alignment horizontal="left" vertical="center"/>
    </xf>
    <xf numFmtId="3" fontId="8" fillId="0" borderId="0" xfId="0" applyNumberFormat="1" applyFont="1" applyBorder="1" applyAlignment="1">
      <alignment horizontal="center" vertical="center"/>
    </xf>
    <xf numFmtId="3" fontId="9" fillId="10" borderId="21" xfId="0" applyNumberFormat="1" applyFont="1" applyFill="1" applyBorder="1"/>
    <xf numFmtId="3" fontId="9" fillId="10" borderId="22" xfId="0" applyNumberFormat="1" applyFont="1" applyFill="1" applyBorder="1"/>
    <xf numFmtId="3" fontId="9" fillId="0" borderId="21" xfId="0" applyNumberFormat="1" applyFont="1" applyBorder="1"/>
    <xf numFmtId="3" fontId="9" fillId="0" borderId="22" xfId="0" applyNumberFormat="1" applyFont="1" applyBorder="1"/>
    <xf numFmtId="3" fontId="9" fillId="10" borderId="0" xfId="0" applyNumberFormat="1" applyFont="1" applyFill="1" applyBorder="1"/>
    <xf numFmtId="3" fontId="8" fillId="10" borderId="21" xfId="0" applyNumberFormat="1" applyFont="1" applyFill="1" applyBorder="1"/>
    <xf numFmtId="3" fontId="8" fillId="10" borderId="22" xfId="0" applyNumberFormat="1" applyFont="1" applyFill="1" applyBorder="1"/>
    <xf numFmtId="0" fontId="8" fillId="0" borderId="0" xfId="0" applyFont="1"/>
    <xf numFmtId="3" fontId="8" fillId="0" borderId="0" xfId="0" applyNumberFormat="1" applyFont="1"/>
    <xf numFmtId="3" fontId="8" fillId="0" borderId="22" xfId="0" applyNumberFormat="1" applyFont="1" applyBorder="1"/>
    <xf numFmtId="3" fontId="9" fillId="0" borderId="0" xfId="0" applyNumberFormat="1" applyFont="1"/>
    <xf numFmtId="0" fontId="9" fillId="0" borderId="0" xfId="0" applyFont="1" applyBorder="1"/>
    <xf numFmtId="0" fontId="23" fillId="0" borderId="0" xfId="3" applyFont="1"/>
    <xf numFmtId="166" fontId="33" fillId="0" borderId="0" xfId="0" applyNumberFormat="1" applyFont="1" applyFill="1" applyAlignment="1">
      <alignment horizontal="center"/>
    </xf>
    <xf numFmtId="0" fontId="33" fillId="0" borderId="0" xfId="0" applyFont="1" applyFill="1" applyAlignment="1">
      <alignment horizontal="center"/>
    </xf>
    <xf numFmtId="0" fontId="33" fillId="0" borderId="0" xfId="0" applyNumberFormat="1" applyFont="1" applyFill="1" applyAlignment="1">
      <alignment horizontal="center"/>
    </xf>
    <xf numFmtId="0" fontId="8" fillId="0" borderId="23" xfId="0" applyNumberFormat="1" applyFont="1" applyBorder="1" applyAlignment="1">
      <alignment horizontal="center" vertical="center"/>
    </xf>
    <xf numFmtId="0" fontId="8" fillId="0" borderId="23" xfId="0" applyFont="1" applyBorder="1" applyAlignment="1">
      <alignment horizontal="center" vertical="center"/>
    </xf>
    <xf numFmtId="3" fontId="8" fillId="0" borderId="21" xfId="0" applyNumberFormat="1" applyFont="1" applyBorder="1" applyAlignment="1">
      <alignment horizontal="center" vertical="center"/>
    </xf>
    <xf numFmtId="3" fontId="9" fillId="10" borderId="24" xfId="0" applyNumberFormat="1" applyFont="1" applyFill="1" applyBorder="1" applyAlignment="1">
      <alignment horizontal="center"/>
    </xf>
    <xf numFmtId="3" fontId="9" fillId="10" borderId="0" xfId="0" applyNumberFormat="1" applyFont="1" applyFill="1" applyBorder="1" applyAlignment="1">
      <alignment horizontal="center"/>
    </xf>
    <xf numFmtId="3" fontId="9" fillId="10" borderId="22" xfId="0" applyNumberFormat="1" applyFont="1" applyFill="1" applyBorder="1" applyAlignment="1">
      <alignment horizontal="center"/>
    </xf>
    <xf numFmtId="3" fontId="9" fillId="0" borderId="21" xfId="0" applyNumberFormat="1" applyFont="1" applyBorder="1" applyAlignment="1">
      <alignment horizontal="center"/>
    </xf>
    <xf numFmtId="3" fontId="8" fillId="10" borderId="24" xfId="0" applyNumberFormat="1" applyFont="1" applyFill="1" applyBorder="1"/>
    <xf numFmtId="3" fontId="9" fillId="10" borderId="24" xfId="0" applyNumberFormat="1" applyFont="1" applyFill="1" applyBorder="1"/>
    <xf numFmtId="3" fontId="8" fillId="0" borderId="21" xfId="0" applyNumberFormat="1" applyFont="1" applyBorder="1"/>
    <xf numFmtId="3" fontId="8" fillId="0" borderId="0" xfId="0" applyNumberFormat="1" applyFont="1" applyBorder="1"/>
    <xf numFmtId="0" fontId="34" fillId="0" borderId="0" xfId="7" applyFont="1"/>
    <xf numFmtId="0" fontId="34" fillId="0" borderId="0" xfId="7" applyFont="1" applyAlignment="1">
      <alignment horizontal="center" vertical="center" wrapText="1"/>
    </xf>
    <xf numFmtId="0" fontId="35" fillId="0" borderId="0" xfId="2" applyFont="1" applyAlignment="1">
      <alignment vertical="center"/>
    </xf>
    <xf numFmtId="0" fontId="36" fillId="0" borderId="0" xfId="0" applyFont="1" applyAlignment="1">
      <alignment vertical="center"/>
    </xf>
    <xf numFmtId="166" fontId="30" fillId="0" borderId="0" xfId="0" applyNumberFormat="1" applyFont="1" applyFill="1" applyBorder="1" applyAlignment="1">
      <alignment horizontal="right" vertical="center"/>
    </xf>
    <xf numFmtId="166" fontId="8" fillId="0" borderId="0" xfId="0" applyNumberFormat="1" applyFont="1" applyBorder="1" applyAlignment="1">
      <alignment horizontal="center" vertical="center"/>
    </xf>
    <xf numFmtId="166" fontId="9" fillId="10" borderId="22" xfId="0" applyNumberFormat="1" applyFont="1" applyFill="1" applyBorder="1"/>
    <xf numFmtId="166" fontId="9" fillId="10" borderId="21" xfId="0" applyNumberFormat="1" applyFont="1" applyFill="1" applyBorder="1"/>
    <xf numFmtId="166" fontId="9" fillId="0" borderId="21" xfId="0" applyNumberFormat="1" applyFont="1" applyBorder="1"/>
    <xf numFmtId="166" fontId="9" fillId="0" borderId="22" xfId="0" applyNumberFormat="1" applyFont="1" applyBorder="1"/>
    <xf numFmtId="166" fontId="9" fillId="10" borderId="24" xfId="0" applyNumberFormat="1" applyFont="1" applyFill="1" applyBorder="1"/>
    <xf numFmtId="166" fontId="9" fillId="10" borderId="0" xfId="0" applyNumberFormat="1" applyFont="1" applyFill="1" applyBorder="1"/>
    <xf numFmtId="166" fontId="8" fillId="10" borderId="24" xfId="0" applyNumberFormat="1" applyFont="1" applyFill="1" applyBorder="1"/>
    <xf numFmtId="166" fontId="8" fillId="10" borderId="0" xfId="0" applyNumberFormat="1" applyFont="1" applyFill="1" applyBorder="1"/>
    <xf numFmtId="166" fontId="8" fillId="0" borderId="0" xfId="0" applyNumberFormat="1" applyFont="1"/>
    <xf numFmtId="166" fontId="8" fillId="0" borderId="22" xfId="0" applyNumberFormat="1" applyFont="1" applyBorder="1"/>
    <xf numFmtId="166" fontId="8" fillId="0" borderId="21" xfId="0" applyNumberFormat="1" applyFont="1" applyBorder="1"/>
    <xf numFmtId="0" fontId="1" fillId="0" borderId="0" xfId="0" applyFont="1" applyFill="1"/>
    <xf numFmtId="0" fontId="11" fillId="0" borderId="4" xfId="3" applyFont="1" applyBorder="1" applyAlignment="1">
      <alignment vertical="top"/>
    </xf>
    <xf numFmtId="0" fontId="11" fillId="0" borderId="5" xfId="3" applyFont="1" applyBorder="1" applyAlignment="1">
      <alignment vertical="top"/>
    </xf>
    <xf numFmtId="0" fontId="11" fillId="0" borderId="6" xfId="3" applyFont="1" applyBorder="1" applyAlignment="1">
      <alignment vertical="top"/>
    </xf>
    <xf numFmtId="164" fontId="7" fillId="0" borderId="0" xfId="0" applyNumberFormat="1" applyFont="1" applyFill="1" applyBorder="1" applyAlignment="1">
      <alignment horizontal="center"/>
    </xf>
    <xf numFmtId="166" fontId="9" fillId="0" borderId="0" xfId="0" applyNumberFormat="1" applyFont="1" applyBorder="1"/>
    <xf numFmtId="0" fontId="37" fillId="0" borderId="0" xfId="0" applyFont="1" applyAlignment="1">
      <alignment horizontal="left"/>
    </xf>
    <xf numFmtId="0" fontId="24" fillId="0" borderId="0" xfId="2" applyFont="1" applyAlignment="1">
      <alignment horizontal="justify" vertical="top" wrapText="1"/>
    </xf>
    <xf numFmtId="1" fontId="0" fillId="0" borderId="0" xfId="0" applyNumberFormat="1"/>
    <xf numFmtId="0" fontId="8" fillId="0" borderId="0" xfId="0" applyFont="1" applyFill="1" applyBorder="1" applyAlignment="1">
      <alignment horizontal="center" vertical="center"/>
    </xf>
    <xf numFmtId="3" fontId="9" fillId="0" borderId="0" xfId="0" applyNumberFormat="1" applyFont="1" applyFill="1" applyBorder="1"/>
    <xf numFmtId="0" fontId="19" fillId="7" borderId="12" xfId="1" applyFont="1" applyFill="1" applyBorder="1" applyAlignment="1">
      <alignment horizontal="center" vertical="center" wrapText="1"/>
    </xf>
    <xf numFmtId="0" fontId="19" fillId="7" borderId="13" xfId="1" applyFont="1" applyFill="1" applyBorder="1" applyAlignment="1">
      <alignment horizontal="center" vertical="center" wrapText="1"/>
    </xf>
    <xf numFmtId="0" fontId="19" fillId="7" borderId="14" xfId="1" applyFont="1" applyFill="1" applyBorder="1" applyAlignment="1">
      <alignment horizontal="center" vertical="center" wrapText="1"/>
    </xf>
    <xf numFmtId="0" fontId="20" fillId="0" borderId="13" xfId="1" applyFont="1" applyFill="1" applyBorder="1" applyAlignment="1">
      <alignment horizontal="center" vertical="center"/>
    </xf>
    <xf numFmtId="0" fontId="24" fillId="0" borderId="0" xfId="2" applyFont="1" applyAlignment="1">
      <alignment horizontal="justify" vertical="top" wrapText="1"/>
    </xf>
    <xf numFmtId="0" fontId="4" fillId="0" borderId="0" xfId="0" applyFont="1" applyAlignment="1">
      <alignment horizontal="center" vertical="center"/>
    </xf>
    <xf numFmtId="0" fontId="37" fillId="0" borderId="0" xfId="0" applyFont="1" applyAlignment="1">
      <alignment horizontal="left"/>
    </xf>
    <xf numFmtId="0" fontId="3" fillId="3" borderId="0" xfId="1" applyFont="1" applyFill="1" applyBorder="1" applyAlignment="1">
      <alignment horizontal="center" vertical="top" wrapText="1" readingOrder="1"/>
    </xf>
    <xf numFmtId="164" fontId="7" fillId="0" borderId="0" xfId="0" applyNumberFormat="1" applyFont="1" applyFill="1" applyBorder="1" applyAlignment="1">
      <alignment horizontal="center"/>
    </xf>
    <xf numFmtId="0" fontId="32" fillId="0" borderId="0" xfId="0" applyFont="1" applyAlignment="1">
      <alignment horizontal="center"/>
    </xf>
    <xf numFmtId="0" fontId="11" fillId="0" borderId="7" xfId="3" applyFont="1" applyBorder="1" applyAlignment="1">
      <alignment horizontal="center" vertical="top" wrapText="1"/>
    </xf>
    <xf numFmtId="0" fontId="11" fillId="0" borderId="0" xfId="3" applyFont="1" applyBorder="1" applyAlignment="1">
      <alignment horizontal="center" vertical="top" wrapText="1"/>
    </xf>
    <xf numFmtId="0" fontId="11" fillId="0" borderId="8" xfId="3" applyFont="1" applyBorder="1" applyAlignment="1">
      <alignment horizontal="center" vertical="top" wrapText="1"/>
    </xf>
    <xf numFmtId="0" fontId="11" fillId="0" borderId="9" xfId="3" applyFont="1" applyBorder="1" applyAlignment="1">
      <alignment horizontal="center" vertical="top" wrapText="1"/>
    </xf>
    <xf numFmtId="0" fontId="11" fillId="0" borderId="10" xfId="3" applyFont="1" applyBorder="1" applyAlignment="1">
      <alignment horizontal="center" vertical="top" wrapText="1"/>
    </xf>
    <xf numFmtId="0" fontId="11" fillId="0" borderId="11" xfId="3" applyFont="1" applyBorder="1" applyAlignment="1">
      <alignment horizontal="center" vertical="top" wrapText="1"/>
    </xf>
    <xf numFmtId="0" fontId="11" fillId="0" borderId="0" xfId="2" applyFont="1" applyAlignment="1">
      <alignment horizontal="center"/>
    </xf>
    <xf numFmtId="0" fontId="11" fillId="0" borderId="10" xfId="2" applyFont="1" applyBorder="1" applyAlignment="1">
      <alignment horizontal="center"/>
    </xf>
  </cellXfs>
  <cellStyles count="8">
    <cellStyle name="20% - Énfasis1" xfId="6" builtinId="30"/>
    <cellStyle name="Énfasis1" xfId="5" builtinId="29"/>
    <cellStyle name="Énfasis3" xfId="1" builtinId="37"/>
    <cellStyle name="Normal" xfId="0" builtinId="0"/>
    <cellStyle name="Normal 2" xfId="3"/>
    <cellStyle name="Normal 3 2" xfId="2"/>
    <cellStyle name="Normal 3 3 2" xfId="7"/>
    <cellStyle name="Porcentaje" xfId="4" builtinId="5"/>
  </cellStyles>
  <dxfs count="20">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
PRIMER SEMESTRE, EJERCICIO 2020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90BD-4061-A626-55E810DC5F93}"/>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90BD-4061-A626-55E810DC5F93}"/>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reprobacion!$A$8:$A$11</c:f>
              <c:strCache>
                <c:ptCount val="4"/>
                <c:pt idx="0">
                  <c:v>2017</c:v>
                </c:pt>
                <c:pt idx="1">
                  <c:v>2018</c:v>
                </c:pt>
                <c:pt idx="2">
                  <c:v>2019</c:v>
                </c:pt>
                <c:pt idx="3">
                  <c:v>2020*</c:v>
                </c:pt>
              </c:strCache>
            </c:strRef>
          </c:cat>
          <c:val>
            <c:numRef>
              <c:f>reprobacion!$B$8:$B$11</c:f>
              <c:numCache>
                <c:formatCode>#,##0.0</c:formatCode>
                <c:ptCount val="4"/>
                <c:pt idx="0">
                  <c:v>33.74</c:v>
                </c:pt>
                <c:pt idx="1">
                  <c:v>22.1</c:v>
                </c:pt>
                <c:pt idx="2">
                  <c:v>19.167821864816414</c:v>
                </c:pt>
                <c:pt idx="3">
                  <c:v>29.9</c:v>
                </c:pt>
              </c:numCache>
            </c:numRef>
          </c:val>
          <c:smooth val="1"/>
          <c:extLst xmlns:c16r2="http://schemas.microsoft.com/office/drawing/2015/06/chart">
            <c:ext xmlns:c16="http://schemas.microsoft.com/office/drawing/2014/chart" uri="{C3380CC4-5D6E-409C-BE32-E72D297353CC}">
              <c16:uniqueId val="{00000002-90BD-4061-A626-55E810DC5F93}"/>
            </c:ext>
          </c:extLst>
        </c:ser>
        <c:dLbls>
          <c:dLblPos val="ctr"/>
          <c:showLegendKey val="0"/>
          <c:showVal val="1"/>
          <c:showCatName val="0"/>
          <c:showSerName val="0"/>
          <c:showPercent val="0"/>
          <c:showBubbleSize val="0"/>
        </c:dLbls>
        <c:marker val="1"/>
        <c:smooth val="0"/>
        <c:axId val="-1541305136"/>
        <c:axId val="-1541301872"/>
      </c:lineChart>
      <c:catAx>
        <c:axId val="-1541305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41301872"/>
        <c:crosses val="autoZero"/>
        <c:auto val="1"/>
        <c:lblAlgn val="ctr"/>
        <c:lblOffset val="100"/>
        <c:noMultiLvlLbl val="0"/>
      </c:catAx>
      <c:valAx>
        <c:axId val="-1541301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41305136"/>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egi!$B$18:$B$24</c15:sqref>
                  </c15:fullRef>
                </c:ext>
              </c:extLst>
              <c:f>egi!$B$18:$B$21</c:f>
              <c:numCache>
                <c:formatCode>General</c:formatCode>
                <c:ptCount val="4"/>
                <c:pt idx="0">
                  <c:v>0</c:v>
                </c:pt>
                <c:pt idx="1">
                  <c:v>21.923999999999999</c:v>
                </c:pt>
                <c:pt idx="2">
                  <c:v>4.7699999999999996</c:v>
                </c:pt>
                <c:pt idx="3">
                  <c:v>0</c:v>
                </c:pt>
              </c:numCache>
            </c:numRef>
          </c:val>
          <c:extLst xmlns:c16r2="http://schemas.microsoft.com/office/drawing/2015/06/chart">
            <c:ext xmlns:c16="http://schemas.microsoft.com/office/drawing/2014/chart" uri="{C3380CC4-5D6E-409C-BE32-E72D297353CC}">
              <c16:uniqueId val="{00000000-F521-4C72-8A43-B869D225C97B}"/>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egi!$C$18:$C$24</c15:sqref>
                  </c15:fullRef>
                </c:ext>
              </c:extLst>
              <c:f>egi!$C$18:$C$21</c:f>
              <c:numCache>
                <c:formatCode>General</c:formatCode>
                <c:ptCount val="4"/>
                <c:pt idx="0">
                  <c:v>0</c:v>
                </c:pt>
                <c:pt idx="1">
                  <c:v>21.923999999999999</c:v>
                </c:pt>
                <c:pt idx="2">
                  <c:v>4.7699999999999996</c:v>
                </c:pt>
                <c:pt idx="3">
                  <c:v>0</c:v>
                </c:pt>
              </c:numCache>
            </c:numRef>
          </c:val>
          <c:extLst xmlns:c16r2="http://schemas.microsoft.com/office/drawing/2015/06/chart">
            <c:ext xmlns:c16="http://schemas.microsoft.com/office/drawing/2014/chart" uri="{C3380CC4-5D6E-409C-BE32-E72D297353CC}">
              <c16:uniqueId val="{00000001-F521-4C72-8A43-B869D225C97B}"/>
            </c:ext>
          </c:extLst>
        </c:ser>
        <c:dLbls>
          <c:showLegendKey val="0"/>
          <c:showVal val="0"/>
          <c:showCatName val="0"/>
          <c:showSerName val="0"/>
          <c:showPercent val="0"/>
          <c:showBubbleSize val="0"/>
        </c:dLbls>
        <c:gapWidth val="0"/>
        <c:axId val="-1290477184"/>
        <c:axId val="-1290474464"/>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egi!$D$18:$D$24</c15:sqref>
                  </c15:fullRef>
                </c:ext>
              </c:extLst>
              <c:f>egi!$D$18:$D$21</c:f>
              <c:numCache>
                <c:formatCode>General</c:formatCode>
                <c:ptCount val="4"/>
                <c:pt idx="0">
                  <c:v>0</c:v>
                </c:pt>
                <c:pt idx="1">
                  <c:v>100</c:v>
                </c:pt>
                <c:pt idx="2">
                  <c:v>100</c:v>
                </c:pt>
                <c:pt idx="3">
                  <c:v>0</c:v>
                </c:pt>
              </c:numCache>
            </c:numRef>
          </c:val>
          <c:smooth val="0"/>
          <c:extLst xmlns:c16r2="http://schemas.microsoft.com/office/drawing/2015/06/chart">
            <c:ext xmlns:c16="http://schemas.microsoft.com/office/drawing/2014/chart" uri="{C3380CC4-5D6E-409C-BE32-E72D297353CC}">
              <c16:uniqueId val="{00000002-F521-4C72-8A43-B869D225C97B}"/>
            </c:ext>
          </c:extLst>
        </c:ser>
        <c:dLbls>
          <c:showLegendKey val="0"/>
          <c:showVal val="0"/>
          <c:showCatName val="0"/>
          <c:showSerName val="0"/>
          <c:showPercent val="0"/>
          <c:showBubbleSize val="0"/>
        </c:dLbls>
        <c:marker val="1"/>
        <c:smooth val="0"/>
        <c:axId val="-1290473920"/>
        <c:axId val="-1290475552"/>
      </c:lineChart>
      <c:catAx>
        <c:axId val="-129047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4464"/>
        <c:crosses val="autoZero"/>
        <c:auto val="1"/>
        <c:lblAlgn val="ctr"/>
        <c:lblOffset val="100"/>
        <c:noMultiLvlLbl val="0"/>
      </c:catAx>
      <c:valAx>
        <c:axId val="-129047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7184"/>
        <c:crosses val="autoZero"/>
        <c:crossBetween val="between"/>
        <c:dispUnits>
          <c:builtInUnit val="thousands"/>
        </c:dispUnits>
      </c:valAx>
      <c:valAx>
        <c:axId val="-129047555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3920"/>
        <c:crosses val="max"/>
        <c:crossBetween val="between"/>
      </c:valAx>
      <c:catAx>
        <c:axId val="-1290473920"/>
        <c:scaling>
          <c:orientation val="minMax"/>
        </c:scaling>
        <c:delete val="1"/>
        <c:axPos val="b"/>
        <c:numFmt formatCode="General" sourceLinked="1"/>
        <c:majorTickMark val="out"/>
        <c:minorTickMark val="none"/>
        <c:tickLblPos val="nextTo"/>
        <c:crossAx val="-1290475552"/>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auto!$B$18:$B$24</c15:sqref>
                  </c15:fullRef>
                </c:ext>
              </c:extLst>
              <c:f>auto!$B$18:$B$21</c:f>
              <c:numCache>
                <c:formatCode>General</c:formatCode>
                <c:ptCount val="4"/>
                <c:pt idx="0">
                  <c:v>653670.79200000002</c:v>
                </c:pt>
                <c:pt idx="1">
                  <c:v>628799.56299999997</c:v>
                </c:pt>
                <c:pt idx="2">
                  <c:v>598040.902</c:v>
                </c:pt>
                <c:pt idx="3">
                  <c:v>617347.74199999997</c:v>
                </c:pt>
              </c:numCache>
            </c:numRef>
          </c:val>
          <c:extLst xmlns:c16r2="http://schemas.microsoft.com/office/drawing/2015/06/chart">
            <c:ext xmlns:c16="http://schemas.microsoft.com/office/drawing/2014/chart" uri="{C3380CC4-5D6E-409C-BE32-E72D297353CC}">
              <c16:uniqueId val="{00000000-1F88-4A19-8109-E051EE023849}"/>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auto!$C$18:$C$24</c15:sqref>
                  </c15:fullRef>
                </c:ext>
              </c:extLst>
              <c:f>auto!$C$18:$C$21</c:f>
              <c:numCache>
                <c:formatCode>General</c:formatCode>
                <c:ptCount val="4"/>
                <c:pt idx="0">
                  <c:v>9727.9009999999998</c:v>
                </c:pt>
                <c:pt idx="1">
                  <c:v>8828.8590000000004</c:v>
                </c:pt>
                <c:pt idx="2">
                  <c:v>12076.572</c:v>
                </c:pt>
                <c:pt idx="3">
                  <c:v>17799.164000000001</c:v>
                </c:pt>
              </c:numCache>
            </c:numRef>
          </c:val>
          <c:extLst xmlns:c16r2="http://schemas.microsoft.com/office/drawing/2015/06/chart">
            <c:ext xmlns:c16="http://schemas.microsoft.com/office/drawing/2014/chart" uri="{C3380CC4-5D6E-409C-BE32-E72D297353CC}">
              <c16:uniqueId val="{00000001-1F88-4A19-8109-E051EE023849}"/>
            </c:ext>
          </c:extLst>
        </c:ser>
        <c:dLbls>
          <c:showLegendKey val="0"/>
          <c:showVal val="0"/>
          <c:showCatName val="0"/>
          <c:showSerName val="0"/>
          <c:showPercent val="0"/>
          <c:showBubbleSize val="0"/>
        </c:dLbls>
        <c:gapWidth val="0"/>
        <c:axId val="-1290472288"/>
        <c:axId val="-1290471744"/>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auto!$A$18:$A$24</c15:sqref>
                  </c15:fullRef>
                </c:ext>
              </c:extLst>
              <c:f>auto!$A$18:$A$21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auto!$D$18:$D$24</c15:sqref>
                  </c15:fullRef>
                </c:ext>
              </c:extLst>
              <c:f>auto!$D$18:$D$21</c:f>
              <c:numCache>
                <c:formatCode>General</c:formatCode>
                <c:ptCount val="4"/>
                <c:pt idx="0">
                  <c:v>1.4881957583321237</c:v>
                </c:pt>
                <c:pt idx="1">
                  <c:v>1.4040816055719811</c:v>
                </c:pt>
                <c:pt idx="2">
                  <c:v>2.0193555256192162</c:v>
                </c:pt>
                <c:pt idx="3">
                  <c:v>2.8831666156802762</c:v>
                </c:pt>
              </c:numCache>
            </c:numRef>
          </c:val>
          <c:smooth val="0"/>
          <c:extLst xmlns:c16r2="http://schemas.microsoft.com/office/drawing/2015/06/chart">
            <c:ext xmlns:c16="http://schemas.microsoft.com/office/drawing/2014/chart" uri="{C3380CC4-5D6E-409C-BE32-E72D297353CC}">
              <c16:uniqueId val="{00000002-1F88-4A19-8109-E051EE023849}"/>
            </c:ext>
          </c:extLst>
        </c:ser>
        <c:dLbls>
          <c:showLegendKey val="0"/>
          <c:showVal val="0"/>
          <c:showCatName val="0"/>
          <c:showSerName val="0"/>
          <c:showPercent val="0"/>
          <c:showBubbleSize val="0"/>
        </c:dLbls>
        <c:marker val="1"/>
        <c:smooth val="0"/>
        <c:axId val="-1290480992"/>
        <c:axId val="-1290479360"/>
      </c:lineChart>
      <c:catAx>
        <c:axId val="-129047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1744"/>
        <c:crosses val="autoZero"/>
        <c:auto val="1"/>
        <c:lblAlgn val="ctr"/>
        <c:lblOffset val="100"/>
        <c:noMultiLvlLbl val="0"/>
      </c:catAx>
      <c:valAx>
        <c:axId val="-129047174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2288"/>
        <c:crosses val="autoZero"/>
        <c:crossBetween val="between"/>
        <c:dispUnits>
          <c:builtInUnit val="thousands"/>
        </c:dispUnits>
      </c:valAx>
      <c:valAx>
        <c:axId val="-129047936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80992"/>
        <c:crosses val="max"/>
        <c:crossBetween val="between"/>
      </c:valAx>
      <c:catAx>
        <c:axId val="-1290480992"/>
        <c:scaling>
          <c:orientation val="minMax"/>
        </c:scaling>
        <c:delete val="1"/>
        <c:axPos val="b"/>
        <c:numFmt formatCode="General" sourceLinked="1"/>
        <c:majorTickMark val="out"/>
        <c:minorTickMark val="none"/>
        <c:tickLblPos val="nextTo"/>
        <c:crossAx val="-129047936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capip!$B$18:$B$24</c15:sqref>
                  </c15:fullRef>
                </c:ext>
              </c:extLst>
              <c:f>capip!$B$18:$B$21</c:f>
              <c:numCache>
                <c:formatCode>General</c:formatCode>
                <c:ptCount val="4"/>
                <c:pt idx="0">
                  <c:v>14703.3</c:v>
                </c:pt>
                <c:pt idx="1">
                  <c:v>15714.18</c:v>
                </c:pt>
                <c:pt idx="2">
                  <c:v>14115.571</c:v>
                </c:pt>
                <c:pt idx="3">
                  <c:v>19486.078000000001</c:v>
                </c:pt>
              </c:numCache>
            </c:numRef>
          </c:val>
          <c:extLst xmlns:c16r2="http://schemas.microsoft.com/office/drawing/2015/06/chart">
            <c:ext xmlns:c16="http://schemas.microsoft.com/office/drawing/2014/chart" uri="{C3380CC4-5D6E-409C-BE32-E72D297353CC}">
              <c16:uniqueId val="{00000000-1D65-4E6D-8BDB-3582C29AAD75}"/>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capip!$C$18:$C$24</c15:sqref>
                  </c15:fullRef>
                </c:ext>
              </c:extLst>
              <c:f>capip!$C$18:$C$21</c:f>
              <c:numCache>
                <c:formatCode>General</c:formatCode>
                <c:ptCount val="4"/>
                <c:pt idx="0">
                  <c:v>18126.743999999999</c:v>
                </c:pt>
                <c:pt idx="1">
                  <c:v>17287.697</c:v>
                </c:pt>
                <c:pt idx="2">
                  <c:v>18310.547999999999</c:v>
                </c:pt>
                <c:pt idx="3">
                  <c:v>17917.974999999999</c:v>
                </c:pt>
              </c:numCache>
            </c:numRef>
          </c:val>
          <c:extLst xmlns:c16r2="http://schemas.microsoft.com/office/drawing/2015/06/chart">
            <c:ext xmlns:c16="http://schemas.microsoft.com/office/drawing/2014/chart" uri="{C3380CC4-5D6E-409C-BE32-E72D297353CC}">
              <c16:uniqueId val="{00000001-1D65-4E6D-8BDB-3582C29AAD75}"/>
            </c:ext>
          </c:extLst>
        </c:ser>
        <c:dLbls>
          <c:showLegendKey val="0"/>
          <c:showVal val="0"/>
          <c:showCatName val="0"/>
          <c:showSerName val="0"/>
          <c:showPercent val="0"/>
          <c:showBubbleSize val="0"/>
        </c:dLbls>
        <c:gapWidth val="0"/>
        <c:axId val="-1290471200"/>
        <c:axId val="-1290470656"/>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capip!$A$18:$A$24</c15:sqref>
                  </c15:fullRef>
                </c:ext>
              </c:extLst>
              <c:f>capip!$A$18:$A$21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capip!$D$18:$D$24</c15:sqref>
                  </c15:fullRef>
                </c:ext>
              </c:extLst>
              <c:f>capip!$D$18:$D$21</c:f>
              <c:numCache>
                <c:formatCode>General</c:formatCode>
                <c:ptCount val="4"/>
                <c:pt idx="0">
                  <c:v>123.28350778396685</c:v>
                </c:pt>
                <c:pt idx="1">
                  <c:v>110.01335736258588</c:v>
                </c:pt>
                <c:pt idx="2">
                  <c:v>129.71879068866571</c:v>
                </c:pt>
                <c:pt idx="3">
                  <c:v>91.952700794895705</c:v>
                </c:pt>
              </c:numCache>
            </c:numRef>
          </c:val>
          <c:smooth val="0"/>
          <c:extLst xmlns:c16r2="http://schemas.microsoft.com/office/drawing/2015/06/chart">
            <c:ext xmlns:c16="http://schemas.microsoft.com/office/drawing/2014/chart" uri="{C3380CC4-5D6E-409C-BE32-E72D297353CC}">
              <c16:uniqueId val="{00000002-1D65-4E6D-8BDB-3582C29AAD75}"/>
            </c:ext>
          </c:extLst>
        </c:ser>
        <c:dLbls>
          <c:showLegendKey val="0"/>
          <c:showVal val="0"/>
          <c:showCatName val="0"/>
          <c:showSerName val="0"/>
          <c:showPercent val="0"/>
          <c:showBubbleSize val="0"/>
        </c:dLbls>
        <c:marker val="1"/>
        <c:smooth val="0"/>
        <c:axId val="-1290467936"/>
        <c:axId val="-1290468480"/>
      </c:lineChart>
      <c:catAx>
        <c:axId val="-129047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0656"/>
        <c:crosses val="autoZero"/>
        <c:auto val="1"/>
        <c:lblAlgn val="ctr"/>
        <c:lblOffset val="100"/>
        <c:noMultiLvlLbl val="0"/>
      </c:catAx>
      <c:valAx>
        <c:axId val="-12904706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1200"/>
        <c:crosses val="autoZero"/>
        <c:crossBetween val="between"/>
        <c:dispUnits>
          <c:builtInUnit val="thousands"/>
        </c:dispUnits>
      </c:valAx>
      <c:valAx>
        <c:axId val="-129046848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67936"/>
        <c:crosses val="max"/>
        <c:crossBetween val="between"/>
      </c:valAx>
      <c:catAx>
        <c:axId val="-1290467936"/>
        <c:scaling>
          <c:orientation val="minMax"/>
        </c:scaling>
        <c:delete val="1"/>
        <c:axPos val="b"/>
        <c:numFmt formatCode="General" sourceLinked="1"/>
        <c:majorTickMark val="out"/>
        <c:minorTickMark val="none"/>
        <c:tickLblPos val="nextTo"/>
        <c:crossAx val="-1290468480"/>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cnpr!$B$17</c:f>
              <c:strCache>
                <c:ptCount val="1"/>
                <c:pt idx="0">
                  <c:v>Presupuesto reprogramado (partidas restringidas)</c:v>
                </c:pt>
              </c:strCache>
            </c:strRef>
          </c:tx>
          <c:spPr>
            <a:solidFill>
              <a:schemeClr val="accent2"/>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cnpr!$B$18:$B$24</c15:sqref>
                  </c15:fullRef>
                </c:ext>
              </c:extLst>
              <c:f>cnpr!$B$18:$B$21</c:f>
              <c:numCache>
                <c:formatCode>General</c:formatCode>
                <c:ptCount val="4"/>
                <c:pt idx="0">
                  <c:v>658646.19099999999</c:v>
                </c:pt>
                <c:pt idx="1">
                  <c:v>635684.88399999996</c:v>
                </c:pt>
                <c:pt idx="2">
                  <c:v>600089.527</c:v>
                </c:pt>
                <c:pt idx="3">
                  <c:v>619034.65599999996</c:v>
                </c:pt>
              </c:numCache>
            </c:numRef>
          </c:val>
          <c:extLst xmlns:c16r2="http://schemas.microsoft.com/office/drawing/2015/06/chart">
            <c:ext xmlns:c16="http://schemas.microsoft.com/office/drawing/2014/chart" uri="{C3380CC4-5D6E-409C-BE32-E72D297353CC}">
              <c16:uniqueId val="{00000000-A69C-422F-8100-5BD97085E2B6}"/>
            </c:ext>
          </c:extLst>
        </c:ser>
        <c:ser>
          <c:idx val="2"/>
          <c:order val="1"/>
          <c:tx>
            <c:strRef>
              <c:f>cnpr!$C$17</c:f>
              <c:strCache>
                <c:ptCount val="1"/>
                <c:pt idx="0">
                  <c:v>Presupuesto Ejercido
(Partidas Restringidas)</c:v>
                </c:pt>
              </c:strCache>
            </c:strRef>
          </c:tx>
          <c:spPr>
            <a:solidFill>
              <a:schemeClr val="accent3"/>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cnpr!$C$18:$C$24</c15:sqref>
                  </c15:fullRef>
                </c:ext>
              </c:extLst>
              <c:f>cnpr!$C$18:$C$21</c:f>
              <c:numCache>
                <c:formatCode>General</c:formatCode>
                <c:ptCount val="4"/>
                <c:pt idx="0">
                  <c:v>653670.79200000002</c:v>
                </c:pt>
                <c:pt idx="1">
                  <c:v>628799.56299999997</c:v>
                </c:pt>
                <c:pt idx="2">
                  <c:v>598040.902</c:v>
                </c:pt>
                <c:pt idx="3">
                  <c:v>617347.74199999997</c:v>
                </c:pt>
              </c:numCache>
            </c:numRef>
          </c:val>
          <c:extLst xmlns:c16r2="http://schemas.microsoft.com/office/drawing/2015/06/chart">
            <c:ext xmlns:c16="http://schemas.microsoft.com/office/drawing/2014/chart" uri="{C3380CC4-5D6E-409C-BE32-E72D297353CC}">
              <c16:uniqueId val="{00000001-A69C-422F-8100-5BD97085E2B6}"/>
            </c:ext>
          </c:extLst>
        </c:ser>
        <c:dLbls>
          <c:showLegendKey val="0"/>
          <c:showVal val="0"/>
          <c:showCatName val="0"/>
          <c:showSerName val="0"/>
          <c:showPercent val="0"/>
          <c:showBubbleSize val="0"/>
        </c:dLbls>
        <c:gapWidth val="0"/>
        <c:axId val="-1290478816"/>
        <c:axId val="-1288839104"/>
      </c:barChart>
      <c:lineChart>
        <c:grouping val="standard"/>
        <c:varyColors val="0"/>
        <c:ser>
          <c:idx val="3"/>
          <c:order val="2"/>
          <c:tx>
            <c:strRef>
              <c:f>cnpr!$D$17</c:f>
              <c:strCache>
                <c:ptCount val="1"/>
                <c:pt idx="0">
                  <c:v>Índice de Cumplimiento de Partidas Restringidas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cnpr!$A$18:$A$24</c15:sqref>
                  </c15:fullRef>
                </c:ext>
              </c:extLst>
              <c:f>cnpr!$A$18:$A$21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cnpr!$D$18:$D$24</c15:sqref>
                  </c15:fullRef>
                </c:ext>
              </c:extLst>
              <c:f>cnpr!$D$18:$D$21</c:f>
              <c:numCache>
                <c:formatCode>General</c:formatCode>
                <c:ptCount val="4"/>
                <c:pt idx="0">
                  <c:v>99.244602175191204</c:v>
                </c:pt>
                <c:pt idx="1">
                  <c:v>98.91686570291327</c:v>
                </c:pt>
                <c:pt idx="2">
                  <c:v>99.65861343885777</c:v>
                </c:pt>
                <c:pt idx="3">
                  <c:v>99.727492801307719</c:v>
                </c:pt>
              </c:numCache>
            </c:numRef>
          </c:val>
          <c:smooth val="0"/>
          <c:extLst xmlns:c16r2="http://schemas.microsoft.com/office/drawing/2015/06/chart">
            <c:ext xmlns:c16="http://schemas.microsoft.com/office/drawing/2014/chart" uri="{C3380CC4-5D6E-409C-BE32-E72D297353CC}">
              <c16:uniqueId val="{00000002-A69C-422F-8100-5BD97085E2B6}"/>
            </c:ext>
          </c:extLst>
        </c:ser>
        <c:dLbls>
          <c:showLegendKey val="0"/>
          <c:showVal val="0"/>
          <c:showCatName val="0"/>
          <c:showSerName val="0"/>
          <c:showPercent val="0"/>
          <c:showBubbleSize val="0"/>
        </c:dLbls>
        <c:marker val="1"/>
        <c:smooth val="0"/>
        <c:axId val="-1288844000"/>
        <c:axId val="-1288845088"/>
      </c:lineChart>
      <c:catAx>
        <c:axId val="-1290478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88839104"/>
        <c:crosses val="autoZero"/>
        <c:auto val="1"/>
        <c:lblAlgn val="ctr"/>
        <c:lblOffset val="100"/>
        <c:noMultiLvlLbl val="0"/>
      </c:catAx>
      <c:valAx>
        <c:axId val="-12888391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8816"/>
        <c:crosses val="autoZero"/>
        <c:crossBetween val="between"/>
        <c:dispUnits>
          <c:builtInUnit val="thousands"/>
        </c:dispUnits>
      </c:valAx>
      <c:valAx>
        <c:axId val="-128884508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88844000"/>
        <c:crosses val="max"/>
        <c:crossBetween val="between"/>
      </c:valAx>
      <c:catAx>
        <c:axId val="-1288844000"/>
        <c:scaling>
          <c:orientation val="minMax"/>
        </c:scaling>
        <c:delete val="1"/>
        <c:axPos val="b"/>
        <c:numFmt formatCode="General" sourceLinked="1"/>
        <c:majorTickMark val="out"/>
        <c:minorTickMark val="none"/>
        <c:tickLblPos val="nextTo"/>
        <c:crossAx val="-128884508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
PRIMER SEMESTRE,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71E1-42BF-AEB7-4861C96A636C}"/>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24B6-4286-BA92-A18F2B57A924}"/>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24B6-4286-BA92-A18F2B57A924}"/>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capacitacion!$A$8:$A$11</c:f>
              <c:numCache>
                <c:formatCode>General</c:formatCode>
                <c:ptCount val="4"/>
                <c:pt idx="0">
                  <c:v>2017</c:v>
                </c:pt>
                <c:pt idx="1">
                  <c:v>2018</c:v>
                </c:pt>
                <c:pt idx="2">
                  <c:v>2019</c:v>
                </c:pt>
                <c:pt idx="3">
                  <c:v>2020</c:v>
                </c:pt>
              </c:numCache>
            </c:numRef>
          </c:cat>
          <c:val>
            <c:numRef>
              <c:f>capacitacion!$B$8:$B$11</c:f>
              <c:numCache>
                <c:formatCode>#,##0</c:formatCode>
                <c:ptCount val="4"/>
                <c:pt idx="0">
                  <c:v>58217</c:v>
                </c:pt>
                <c:pt idx="1">
                  <c:v>47444</c:v>
                </c:pt>
                <c:pt idx="2">
                  <c:v>48287</c:v>
                </c:pt>
                <c:pt idx="3">
                  <c:v>28368</c:v>
                </c:pt>
              </c:numCache>
            </c:numRef>
          </c:val>
          <c:smooth val="1"/>
          <c:extLst xmlns:c16r2="http://schemas.microsoft.com/office/drawing/2015/06/chart">
            <c:ext xmlns:c16="http://schemas.microsoft.com/office/drawing/2014/chart" uri="{C3380CC4-5D6E-409C-BE32-E72D297353CC}">
              <c16:uniqueId val="{00000005-24B6-4286-BA92-A18F2B57A924}"/>
            </c:ext>
          </c:extLst>
        </c:ser>
        <c:dLbls>
          <c:dLblPos val="ctr"/>
          <c:showLegendKey val="0"/>
          <c:showVal val="1"/>
          <c:showCatName val="0"/>
          <c:showSerName val="0"/>
          <c:showPercent val="0"/>
          <c:showBubbleSize val="0"/>
        </c:dLbls>
        <c:marker val="1"/>
        <c:smooth val="0"/>
        <c:axId val="-1541299152"/>
        <c:axId val="-1541312752"/>
      </c:lineChart>
      <c:catAx>
        <c:axId val="-15412991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41312752"/>
        <c:crosses val="autoZero"/>
        <c:auto val="1"/>
        <c:lblAlgn val="ctr"/>
        <c:lblOffset val="100"/>
        <c:noMultiLvlLbl val="0"/>
      </c:catAx>
      <c:valAx>
        <c:axId val="-1541312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4129915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
PRIMER SEMESTRE,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3691-43A1-931A-7E9DAA7C02A5}"/>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DDE0-48D6-BA47-7060CD30611B}"/>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DDE0-48D6-BA47-7060CD30611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servtec!$A$8:$A$11</c:f>
              <c:numCache>
                <c:formatCode>General</c:formatCode>
                <c:ptCount val="4"/>
                <c:pt idx="0">
                  <c:v>2017</c:v>
                </c:pt>
                <c:pt idx="1">
                  <c:v>2018</c:v>
                </c:pt>
                <c:pt idx="2">
                  <c:v>2019</c:v>
                </c:pt>
                <c:pt idx="3">
                  <c:v>2020</c:v>
                </c:pt>
              </c:numCache>
            </c:numRef>
          </c:cat>
          <c:val>
            <c:numRef>
              <c:f>servtec!$B$8:$B$11</c:f>
              <c:numCache>
                <c:formatCode>#,##0</c:formatCode>
                <c:ptCount val="4"/>
                <c:pt idx="0">
                  <c:v>7369</c:v>
                </c:pt>
                <c:pt idx="1">
                  <c:v>11712</c:v>
                </c:pt>
                <c:pt idx="2">
                  <c:v>8823</c:v>
                </c:pt>
                <c:pt idx="3">
                  <c:v>3773</c:v>
                </c:pt>
              </c:numCache>
            </c:numRef>
          </c:val>
          <c:smooth val="1"/>
          <c:extLst xmlns:c16r2="http://schemas.microsoft.com/office/drawing/2015/06/chart">
            <c:ext xmlns:c16="http://schemas.microsoft.com/office/drawing/2014/chart" uri="{C3380CC4-5D6E-409C-BE32-E72D297353CC}">
              <c16:uniqueId val="{00000005-DDE0-48D6-BA47-7060CD30611B}"/>
            </c:ext>
          </c:extLst>
        </c:ser>
        <c:dLbls>
          <c:dLblPos val="ctr"/>
          <c:showLegendKey val="0"/>
          <c:showVal val="1"/>
          <c:showCatName val="0"/>
          <c:showSerName val="0"/>
          <c:showPercent val="0"/>
          <c:showBubbleSize val="0"/>
        </c:dLbls>
        <c:marker val="1"/>
        <c:smooth val="0"/>
        <c:axId val="-1541311664"/>
        <c:axId val="-1541304592"/>
      </c:lineChart>
      <c:catAx>
        <c:axId val="-1541311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41304592"/>
        <c:crosses val="autoZero"/>
        <c:auto val="1"/>
        <c:lblAlgn val="ctr"/>
        <c:lblOffset val="100"/>
        <c:noMultiLvlLbl val="0"/>
      </c:catAx>
      <c:valAx>
        <c:axId val="-1541304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413116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Certificaciones!$A$5</c:f>
              <c:strCache>
                <c:ptCount val="1"/>
                <c:pt idx="0">
                  <c:v>CERTIFICACIÓN DE COMPETENCIAS (%)
PRIMER SEMESTRE,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1935-45F6-9807-F3AC2993819B}"/>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1935-45F6-9807-F3AC2993819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Certificaciones!$A$8:$A$11</c:f>
              <c:numCache>
                <c:formatCode>General</c:formatCode>
                <c:ptCount val="4"/>
                <c:pt idx="0">
                  <c:v>2017</c:v>
                </c:pt>
                <c:pt idx="1">
                  <c:v>2018</c:v>
                </c:pt>
                <c:pt idx="2">
                  <c:v>2019</c:v>
                </c:pt>
                <c:pt idx="3">
                  <c:v>2020</c:v>
                </c:pt>
              </c:numCache>
            </c:numRef>
          </c:cat>
          <c:val>
            <c:numRef>
              <c:f>Certificaciones!$B$8:$B$11</c:f>
              <c:numCache>
                <c:formatCode>#,##0</c:formatCode>
                <c:ptCount val="4"/>
                <c:pt idx="0">
                  <c:v>56526</c:v>
                </c:pt>
                <c:pt idx="1">
                  <c:v>69287</c:v>
                </c:pt>
                <c:pt idx="2">
                  <c:v>87004</c:v>
                </c:pt>
                <c:pt idx="3">
                  <c:v>24371</c:v>
                </c:pt>
              </c:numCache>
            </c:numRef>
          </c:val>
          <c:smooth val="1"/>
          <c:extLst xmlns:c16r2="http://schemas.microsoft.com/office/drawing/2015/06/chart">
            <c:ext xmlns:c16="http://schemas.microsoft.com/office/drawing/2014/chart" uri="{C3380CC4-5D6E-409C-BE32-E72D297353CC}">
              <c16:uniqueId val="{00000002-1935-45F6-9807-F3AC2993819B}"/>
            </c:ext>
          </c:extLst>
        </c:ser>
        <c:dLbls>
          <c:dLblPos val="ctr"/>
          <c:showLegendKey val="0"/>
          <c:showVal val="1"/>
          <c:showCatName val="0"/>
          <c:showSerName val="0"/>
          <c:showPercent val="0"/>
          <c:showBubbleSize val="0"/>
        </c:dLbls>
        <c:marker val="1"/>
        <c:smooth val="0"/>
        <c:axId val="-1541300240"/>
        <c:axId val="-1541616224"/>
      </c:lineChart>
      <c:catAx>
        <c:axId val="-1541300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41616224"/>
        <c:crosses val="autoZero"/>
        <c:auto val="1"/>
        <c:lblAlgn val="ctr"/>
        <c:lblOffset val="100"/>
        <c:noMultiLvlLbl val="0"/>
      </c:catAx>
      <c:valAx>
        <c:axId val="-1541616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413002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
PRIMER SEMESTRE, EJERCICIO 2020</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426B-4329-846D-41BDA7F9F7BF}"/>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A697-409F-86DA-046960F0E7FB}"/>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A697-409F-86DA-046960F0E7F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becas_ext!$A$8:$A$11</c:f>
              <c:numCache>
                <c:formatCode>General</c:formatCode>
                <c:ptCount val="4"/>
                <c:pt idx="0">
                  <c:v>2017</c:v>
                </c:pt>
                <c:pt idx="1">
                  <c:v>2018</c:v>
                </c:pt>
                <c:pt idx="2">
                  <c:v>2019</c:v>
                </c:pt>
                <c:pt idx="3">
                  <c:v>2020</c:v>
                </c:pt>
              </c:numCache>
            </c:numRef>
          </c:cat>
          <c:val>
            <c:numRef>
              <c:f>becas_ext!$B$8:$B$11</c:f>
              <c:numCache>
                <c:formatCode>#,##0.0</c:formatCode>
                <c:ptCount val="4"/>
                <c:pt idx="0">
                  <c:v>6.3</c:v>
                </c:pt>
                <c:pt idx="1">
                  <c:v>4.91</c:v>
                </c:pt>
                <c:pt idx="2">
                  <c:v>2.5732492397465578</c:v>
                </c:pt>
                <c:pt idx="3">
                  <c:v>4.4466054385017104</c:v>
                </c:pt>
              </c:numCache>
            </c:numRef>
          </c:val>
          <c:smooth val="1"/>
          <c:extLst xmlns:c16r2="http://schemas.microsoft.com/office/drawing/2015/06/chart">
            <c:ext xmlns:c16="http://schemas.microsoft.com/office/drawing/2014/chart" uri="{C3380CC4-5D6E-409C-BE32-E72D297353CC}">
              <c16:uniqueId val="{00000005-A697-409F-86DA-046960F0E7FB}"/>
            </c:ext>
          </c:extLst>
        </c:ser>
        <c:dLbls>
          <c:dLblPos val="ctr"/>
          <c:showLegendKey val="0"/>
          <c:showVal val="1"/>
          <c:showCatName val="0"/>
          <c:showSerName val="0"/>
          <c:showPercent val="0"/>
          <c:showBubbleSize val="0"/>
        </c:dLbls>
        <c:marker val="1"/>
        <c:smooth val="0"/>
        <c:axId val="-1541612960"/>
        <c:axId val="-1541612416"/>
      </c:lineChart>
      <c:catAx>
        <c:axId val="-1541612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541612416"/>
        <c:crosses val="autoZero"/>
        <c:auto val="1"/>
        <c:lblAlgn val="ctr"/>
        <c:lblOffset val="100"/>
        <c:noMultiLvlLbl val="0"/>
      </c:catAx>
      <c:valAx>
        <c:axId val="-1541612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54161296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2017</c:v>
                </c:pt>
                <c:pt idx="1">
                  <c:v>2018</c:v>
                </c:pt>
                <c:pt idx="2">
                  <c:v>2019</c:v>
                </c:pt>
                <c:pt idx="3">
                  <c:v>2020</c:v>
                </c:pt>
              </c:strCache>
            </c:strRef>
          </c:cat>
          <c:val>
            <c:numRef>
              <c:extLst>
                <c:ext xmlns:c15="http://schemas.microsoft.com/office/drawing/2012/chart" uri="{02D57815-91ED-43cb-92C2-25804820EDAC}">
                  <c15:fullRef>
                    <c15:sqref>cd!$B$18:$B$24</c15:sqref>
                  </c15:fullRef>
                </c:ext>
              </c:extLst>
              <c:f>cd!$B$18:$B$21</c:f>
              <c:numCache>
                <c:formatCode>General</c:formatCode>
                <c:ptCount val="4"/>
                <c:pt idx="0">
                  <c:v>653670.79200000002</c:v>
                </c:pt>
                <c:pt idx="1">
                  <c:v>628799.56299999997</c:v>
                </c:pt>
                <c:pt idx="2">
                  <c:v>598040.902</c:v>
                </c:pt>
                <c:pt idx="3">
                  <c:v>617347.74199999997</c:v>
                </c:pt>
              </c:numCache>
            </c:numRef>
          </c:val>
          <c:extLst xmlns:c16r2="http://schemas.microsoft.com/office/drawing/2015/06/chart">
            <c:ext xmlns:c16="http://schemas.microsoft.com/office/drawing/2014/chart" uri="{C3380CC4-5D6E-409C-BE32-E72D297353CC}">
              <c16:uniqueId val="{00000000-D753-45B8-915D-93E6BCBB0C77}"/>
            </c:ext>
          </c:extLst>
        </c:ser>
        <c:ser>
          <c:idx val="2"/>
          <c:order val="1"/>
          <c:tx>
            <c:strRef>
              <c:f>cd!$C$17</c:f>
              <c:strCache>
                <c:ptCount val="1"/>
                <c:pt idx="0">
                  <c:v>Gasto Ejercido en docentes</c:v>
                </c:pt>
              </c:strCache>
            </c:strRef>
          </c:tx>
          <c:spPr>
            <a:solidFill>
              <a:schemeClr val="accent3"/>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2017</c:v>
                </c:pt>
                <c:pt idx="1">
                  <c:v>2018</c:v>
                </c:pt>
                <c:pt idx="2">
                  <c:v>2019</c:v>
                </c:pt>
                <c:pt idx="3">
                  <c:v>2020</c:v>
                </c:pt>
              </c:strCache>
            </c:strRef>
          </c:cat>
          <c:val>
            <c:numRef>
              <c:extLst>
                <c:ext xmlns:c15="http://schemas.microsoft.com/office/drawing/2012/chart" uri="{02D57815-91ED-43cb-92C2-25804820EDAC}">
                  <c15:fullRef>
                    <c15:sqref>cd!$C$18:$C$24</c15:sqref>
                  </c15:fullRef>
                </c:ext>
              </c:extLst>
              <c:f>cd!$C$18:$C$21</c:f>
              <c:numCache>
                <c:formatCode>General</c:formatCode>
                <c:ptCount val="4"/>
                <c:pt idx="0">
                  <c:v>162783.76650999999</c:v>
                </c:pt>
                <c:pt idx="1">
                  <c:v>160863.17627</c:v>
                </c:pt>
                <c:pt idx="2">
                  <c:v>167308.47763000001</c:v>
                </c:pt>
                <c:pt idx="3">
                  <c:v>173008.9394720956</c:v>
                </c:pt>
              </c:numCache>
            </c:numRef>
          </c:val>
          <c:extLst xmlns:c16r2="http://schemas.microsoft.com/office/drawing/2015/06/chart">
            <c:ext xmlns:c16="http://schemas.microsoft.com/office/drawing/2014/chart" uri="{C3380CC4-5D6E-409C-BE32-E72D297353CC}">
              <c16:uniqueId val="{00000001-D753-45B8-915D-93E6BCBB0C77}"/>
            </c:ext>
          </c:extLst>
        </c:ser>
        <c:dLbls>
          <c:showLegendKey val="0"/>
          <c:showVal val="0"/>
          <c:showCatName val="0"/>
          <c:showSerName val="0"/>
          <c:showPercent val="0"/>
          <c:showBubbleSize val="0"/>
        </c:dLbls>
        <c:gapWidth val="0"/>
        <c:axId val="-1290466848"/>
        <c:axId val="-1290473376"/>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cd!$D$10:$D$13</c15:sqref>
                  </c15:fullRef>
                </c:ext>
              </c:extLst>
              <c:f>cd!$D$10:$D$13</c:f>
              <c:numCache>
                <c:formatCode>0.0_ ;\-0.0\ </c:formatCode>
                <c:ptCount val="4"/>
                <c:pt idx="0">
                  <c:v>24.903019761972168</c:v>
                </c:pt>
                <c:pt idx="1">
                  <c:v>25.582583979944655</c:v>
                </c:pt>
                <c:pt idx="2">
                  <c:v>27.976092784035028</c:v>
                </c:pt>
                <c:pt idx="3">
                  <c:v>28.024552080097447</c:v>
                </c:pt>
              </c:numCache>
            </c:numRef>
          </c:cat>
          <c:val>
            <c:numRef>
              <c:extLst>
                <c:ext xmlns:c15="http://schemas.microsoft.com/office/drawing/2012/chart" uri="{02D57815-91ED-43cb-92C2-25804820EDAC}">
                  <c15:fullRef>
                    <c15:sqref>cd!$D$18:$D$24</c15:sqref>
                  </c15:fullRef>
                </c:ext>
              </c:extLst>
              <c:f>cd!$D$18:$D$21</c:f>
              <c:numCache>
                <c:formatCode>General</c:formatCode>
                <c:ptCount val="4"/>
                <c:pt idx="0">
                  <c:v>24.903019761972168</c:v>
                </c:pt>
                <c:pt idx="1">
                  <c:v>25.582583979944655</c:v>
                </c:pt>
                <c:pt idx="2">
                  <c:v>27.976092784035028</c:v>
                </c:pt>
                <c:pt idx="3">
                  <c:v>28.024552080097447</c:v>
                </c:pt>
              </c:numCache>
            </c:numRef>
          </c:val>
          <c:smooth val="0"/>
          <c:extLst xmlns:c16r2="http://schemas.microsoft.com/office/drawing/2015/06/chart">
            <c:ext xmlns:c16="http://schemas.microsoft.com/office/drawing/2014/chart" uri="{C3380CC4-5D6E-409C-BE32-E72D297353CC}">
              <c16:uniqueId val="{00000002-D753-45B8-915D-93E6BCBB0C77}"/>
            </c:ext>
          </c:extLst>
        </c:ser>
        <c:dLbls>
          <c:showLegendKey val="0"/>
          <c:showVal val="0"/>
          <c:showCatName val="0"/>
          <c:showSerName val="0"/>
          <c:showPercent val="0"/>
          <c:showBubbleSize val="0"/>
        </c:dLbls>
        <c:marker val="1"/>
        <c:smooth val="0"/>
        <c:axId val="-1290466304"/>
        <c:axId val="-1290472832"/>
      </c:lineChart>
      <c:catAx>
        <c:axId val="-129046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3376"/>
        <c:crosses val="autoZero"/>
        <c:auto val="1"/>
        <c:lblAlgn val="ctr"/>
        <c:lblOffset val="100"/>
        <c:noMultiLvlLbl val="0"/>
      </c:catAx>
      <c:valAx>
        <c:axId val="-12904733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66848"/>
        <c:crosses val="autoZero"/>
        <c:crossBetween val="between"/>
        <c:dispUnits>
          <c:builtInUnit val="thousands"/>
        </c:dispUnits>
      </c:valAx>
      <c:valAx>
        <c:axId val="-129047283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66304"/>
        <c:crosses val="max"/>
        <c:crossBetween val="between"/>
      </c:valAx>
      <c:catAx>
        <c:axId val="-1290466304"/>
        <c:scaling>
          <c:orientation val="minMax"/>
        </c:scaling>
        <c:delete val="1"/>
        <c:axPos val="b"/>
        <c:numFmt formatCode="0.0_ ;\-0.0\ " sourceLinked="1"/>
        <c:majorTickMark val="out"/>
        <c:minorTickMark val="none"/>
        <c:tickLblPos val="nextTo"/>
        <c:crossAx val="-129047283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eprt!$B$18:$B$24</c15:sqref>
                  </c15:fullRef>
                </c:ext>
              </c:extLst>
              <c:f>eprt!$B$18:$B$21</c:f>
              <c:numCache>
                <c:formatCode>General</c:formatCode>
                <c:ptCount val="4"/>
                <c:pt idx="0">
                  <c:v>658646.19099999999</c:v>
                </c:pt>
                <c:pt idx="1">
                  <c:v>635684.88399999996</c:v>
                </c:pt>
                <c:pt idx="2">
                  <c:v>600089.527</c:v>
                </c:pt>
                <c:pt idx="3">
                  <c:v>619034.65599999996</c:v>
                </c:pt>
              </c:numCache>
            </c:numRef>
          </c:val>
          <c:extLst xmlns:c16r2="http://schemas.microsoft.com/office/drawing/2015/06/chart">
            <c:ext xmlns:c16="http://schemas.microsoft.com/office/drawing/2014/chart" uri="{C3380CC4-5D6E-409C-BE32-E72D297353CC}">
              <c16:uniqueId val="{00000000-ADB1-4C25-8F30-B8DB700597D1}"/>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eprt!$C$18:$C$24</c15:sqref>
                  </c15:fullRef>
                </c:ext>
              </c:extLst>
              <c:f>eprt!$C$18:$C$21</c:f>
              <c:numCache>
                <c:formatCode>General</c:formatCode>
                <c:ptCount val="4"/>
                <c:pt idx="0">
                  <c:v>653670.79200000002</c:v>
                </c:pt>
                <c:pt idx="1">
                  <c:v>628799.56299999997</c:v>
                </c:pt>
                <c:pt idx="2">
                  <c:v>598040.902</c:v>
                </c:pt>
                <c:pt idx="3">
                  <c:v>617347.74199999997</c:v>
                </c:pt>
              </c:numCache>
            </c:numRef>
          </c:val>
          <c:extLst xmlns:c16r2="http://schemas.microsoft.com/office/drawing/2015/06/chart">
            <c:ext xmlns:c16="http://schemas.microsoft.com/office/drawing/2014/chart" uri="{C3380CC4-5D6E-409C-BE32-E72D297353CC}">
              <c16:uniqueId val="{00000001-ADB1-4C25-8F30-B8DB700597D1}"/>
            </c:ext>
          </c:extLst>
        </c:ser>
        <c:dLbls>
          <c:showLegendKey val="0"/>
          <c:showVal val="0"/>
          <c:showCatName val="0"/>
          <c:showSerName val="0"/>
          <c:showPercent val="0"/>
          <c:showBubbleSize val="0"/>
        </c:dLbls>
        <c:gapWidth val="0"/>
        <c:axId val="-1290480448"/>
        <c:axId val="-1290467392"/>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eprt!$A$18:$A$24</c15:sqref>
                  </c15:fullRef>
                </c:ext>
              </c:extLst>
              <c:f>eprt!$A$18:$A$21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eprt!$D$18:$D$24</c15:sqref>
                  </c15:fullRef>
                </c:ext>
              </c:extLst>
              <c:f>eprt!$D$18:$D$21</c:f>
              <c:numCache>
                <c:formatCode>General</c:formatCode>
                <c:ptCount val="4"/>
                <c:pt idx="0">
                  <c:v>99.244602175191204</c:v>
                </c:pt>
                <c:pt idx="1">
                  <c:v>98.91686570291327</c:v>
                </c:pt>
                <c:pt idx="2">
                  <c:v>99.65861343885777</c:v>
                </c:pt>
                <c:pt idx="3">
                  <c:v>99.727492801307719</c:v>
                </c:pt>
              </c:numCache>
            </c:numRef>
          </c:val>
          <c:smooth val="0"/>
          <c:extLst xmlns:c16r2="http://schemas.microsoft.com/office/drawing/2015/06/chart">
            <c:ext xmlns:c16="http://schemas.microsoft.com/office/drawing/2014/chart" uri="{C3380CC4-5D6E-409C-BE32-E72D297353CC}">
              <c16:uniqueId val="{00000002-ADB1-4C25-8F30-B8DB700597D1}"/>
            </c:ext>
          </c:extLst>
        </c:ser>
        <c:dLbls>
          <c:showLegendKey val="0"/>
          <c:showVal val="0"/>
          <c:showCatName val="0"/>
          <c:showSerName val="0"/>
          <c:showPercent val="0"/>
          <c:showBubbleSize val="0"/>
        </c:dLbls>
        <c:marker val="1"/>
        <c:smooth val="0"/>
        <c:axId val="-1290476640"/>
        <c:axId val="-1290470112"/>
      </c:lineChart>
      <c:catAx>
        <c:axId val="-129048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67392"/>
        <c:crosses val="autoZero"/>
        <c:auto val="1"/>
        <c:lblAlgn val="ctr"/>
        <c:lblOffset val="100"/>
        <c:noMultiLvlLbl val="0"/>
      </c:catAx>
      <c:valAx>
        <c:axId val="-12904673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80448"/>
        <c:crosses val="autoZero"/>
        <c:crossBetween val="between"/>
        <c:dispUnits>
          <c:builtInUnit val="thousands"/>
        </c:dispUnits>
      </c:valAx>
      <c:valAx>
        <c:axId val="-1290470112"/>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6640"/>
        <c:crosses val="max"/>
        <c:crossBetween val="between"/>
      </c:valAx>
      <c:catAx>
        <c:axId val="-1290476640"/>
        <c:scaling>
          <c:orientation val="minMax"/>
        </c:scaling>
        <c:delete val="1"/>
        <c:axPos val="b"/>
        <c:numFmt formatCode="General" sourceLinked="1"/>
        <c:majorTickMark val="out"/>
        <c:minorTickMark val="none"/>
        <c:tickLblPos val="nextTo"/>
        <c:crossAx val="-1290470112"/>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epr!$B$18:$B$24</c15:sqref>
                  </c15:fullRef>
                </c:ext>
              </c:extLst>
              <c:f>epr!$B$18:$B$21</c:f>
              <c:numCache>
                <c:formatCode>General</c:formatCode>
                <c:ptCount val="4"/>
                <c:pt idx="0">
                  <c:v>643942.89099999995</c:v>
                </c:pt>
                <c:pt idx="1">
                  <c:v>619970.70400000003</c:v>
                </c:pt>
                <c:pt idx="2">
                  <c:v>585973.95600000001</c:v>
                </c:pt>
                <c:pt idx="3">
                  <c:v>599548.57799999998</c:v>
                </c:pt>
              </c:numCache>
            </c:numRef>
          </c:val>
          <c:extLst xmlns:c16r2="http://schemas.microsoft.com/office/drawing/2015/06/chart">
            <c:ext xmlns:c16="http://schemas.microsoft.com/office/drawing/2014/chart" uri="{C3380CC4-5D6E-409C-BE32-E72D297353CC}">
              <c16:uniqueId val="{00000000-17A5-40F7-BA24-C191596FF045}"/>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epr!$C$18:$C$24</c15:sqref>
                  </c15:fullRef>
                </c:ext>
              </c:extLst>
              <c:f>epr!$C$18:$C$21</c:f>
              <c:numCache>
                <c:formatCode>General</c:formatCode>
                <c:ptCount val="4"/>
                <c:pt idx="0">
                  <c:v>643942.89099999995</c:v>
                </c:pt>
                <c:pt idx="1">
                  <c:v>619970.70400000003</c:v>
                </c:pt>
                <c:pt idx="2">
                  <c:v>585964.32999999996</c:v>
                </c:pt>
                <c:pt idx="3">
                  <c:v>599548.57799999998</c:v>
                </c:pt>
              </c:numCache>
            </c:numRef>
          </c:val>
          <c:extLst xmlns:c16r2="http://schemas.microsoft.com/office/drawing/2015/06/chart">
            <c:ext xmlns:c16="http://schemas.microsoft.com/office/drawing/2014/chart" uri="{C3380CC4-5D6E-409C-BE32-E72D297353CC}">
              <c16:uniqueId val="{00000001-17A5-40F7-BA24-C191596FF045}"/>
            </c:ext>
          </c:extLst>
        </c:ser>
        <c:dLbls>
          <c:showLegendKey val="0"/>
          <c:showVal val="0"/>
          <c:showCatName val="0"/>
          <c:showSerName val="0"/>
          <c:showPercent val="0"/>
          <c:showBubbleSize val="0"/>
        </c:dLbls>
        <c:gapWidth val="0"/>
        <c:axId val="-1290475008"/>
        <c:axId val="-1290481536"/>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epr!$A$18:$A$24</c15:sqref>
                  </c15:fullRef>
                </c:ext>
              </c:extLst>
              <c:f>epr!$A$18:$A$21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epr!$D$18:$D$24</c15:sqref>
                  </c15:fullRef>
                </c:ext>
              </c:extLst>
              <c:f>epr!$D$18:$D$21</c:f>
              <c:numCache>
                <c:formatCode>General</c:formatCode>
                <c:ptCount val="4"/>
                <c:pt idx="0">
                  <c:v>100</c:v>
                </c:pt>
                <c:pt idx="1">
                  <c:v>100</c:v>
                </c:pt>
                <c:pt idx="2">
                  <c:v>99.998357264874755</c:v>
                </c:pt>
                <c:pt idx="3">
                  <c:v>100</c:v>
                </c:pt>
              </c:numCache>
            </c:numRef>
          </c:val>
          <c:smooth val="0"/>
          <c:extLst xmlns:c16r2="http://schemas.microsoft.com/office/drawing/2015/06/chart">
            <c:ext xmlns:c16="http://schemas.microsoft.com/office/drawing/2014/chart" uri="{C3380CC4-5D6E-409C-BE32-E72D297353CC}">
              <c16:uniqueId val="{00000002-17A5-40F7-BA24-C191596FF045}"/>
            </c:ext>
          </c:extLst>
        </c:ser>
        <c:dLbls>
          <c:showLegendKey val="0"/>
          <c:showVal val="0"/>
          <c:showCatName val="0"/>
          <c:showSerName val="0"/>
          <c:showPercent val="0"/>
          <c:showBubbleSize val="0"/>
        </c:dLbls>
        <c:marker val="1"/>
        <c:smooth val="0"/>
        <c:axId val="-1290476096"/>
        <c:axId val="-1290469568"/>
      </c:lineChart>
      <c:catAx>
        <c:axId val="-129047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81536"/>
        <c:crosses val="autoZero"/>
        <c:auto val="1"/>
        <c:lblAlgn val="ctr"/>
        <c:lblOffset val="100"/>
        <c:noMultiLvlLbl val="0"/>
      </c:catAx>
      <c:valAx>
        <c:axId val="-1290481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5008"/>
        <c:crosses val="autoZero"/>
        <c:crossBetween val="between"/>
        <c:dispUnits>
          <c:builtInUnit val="thousands"/>
        </c:dispUnits>
      </c:valAx>
      <c:valAx>
        <c:axId val="-12904695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6096"/>
        <c:crosses val="max"/>
        <c:crossBetween val="between"/>
      </c:valAx>
      <c:catAx>
        <c:axId val="-1290476096"/>
        <c:scaling>
          <c:orientation val="minMax"/>
        </c:scaling>
        <c:delete val="1"/>
        <c:axPos val="b"/>
        <c:numFmt formatCode="General" sourceLinked="1"/>
        <c:majorTickMark val="out"/>
        <c:minorTickMark val="none"/>
        <c:tickLblPos val="nextTo"/>
        <c:crossAx val="-129046956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egc!$B$18:$B$24</c15:sqref>
                  </c15:fullRef>
                </c:ext>
              </c:extLst>
              <c:f>egc!$B$18:$B$21</c:f>
              <c:numCache>
                <c:formatCode>General</c:formatCode>
                <c:ptCount val="4"/>
                <c:pt idx="0">
                  <c:v>658646.19099999999</c:v>
                </c:pt>
                <c:pt idx="1">
                  <c:v>635662.96</c:v>
                </c:pt>
                <c:pt idx="2">
                  <c:v>600084.75699999998</c:v>
                </c:pt>
                <c:pt idx="3">
                  <c:v>619034.65599999996</c:v>
                </c:pt>
              </c:numCache>
            </c:numRef>
          </c:val>
          <c:extLst xmlns:c16r2="http://schemas.microsoft.com/office/drawing/2015/06/chart">
            <c:ext xmlns:c16="http://schemas.microsoft.com/office/drawing/2014/chart" uri="{C3380CC4-5D6E-409C-BE32-E72D297353CC}">
              <c16:uniqueId val="{00000000-4830-44BF-8FAA-77996F0594D8}"/>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egc!$C$18:$C$24</c15:sqref>
                  </c15:fullRef>
                </c:ext>
              </c:extLst>
              <c:f>egc!$C$18:$C$21</c:f>
              <c:numCache>
                <c:formatCode>General</c:formatCode>
                <c:ptCount val="4"/>
                <c:pt idx="0">
                  <c:v>653670.79200000002</c:v>
                </c:pt>
                <c:pt idx="1">
                  <c:v>628777.63899999997</c:v>
                </c:pt>
                <c:pt idx="2">
                  <c:v>598036.13199999998</c:v>
                </c:pt>
                <c:pt idx="3">
                  <c:v>617347.74199999997</c:v>
                </c:pt>
              </c:numCache>
            </c:numRef>
          </c:val>
          <c:extLst xmlns:c16r2="http://schemas.microsoft.com/office/drawing/2015/06/chart">
            <c:ext xmlns:c16="http://schemas.microsoft.com/office/drawing/2014/chart" uri="{C3380CC4-5D6E-409C-BE32-E72D297353CC}">
              <c16:uniqueId val="{00000001-4830-44BF-8FAA-77996F0594D8}"/>
            </c:ext>
          </c:extLst>
        </c:ser>
        <c:dLbls>
          <c:showLegendKey val="0"/>
          <c:showVal val="0"/>
          <c:showCatName val="0"/>
          <c:showSerName val="0"/>
          <c:showPercent val="0"/>
          <c:showBubbleSize val="0"/>
        </c:dLbls>
        <c:gapWidth val="0"/>
        <c:axId val="-1290479904"/>
        <c:axId val="-1290478272"/>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egc!$A$18:$A$21</c:f>
              <c:numCache>
                <c:formatCode>General</c:formatCode>
                <c:ptCount val="4"/>
                <c:pt idx="0">
                  <c:v>2017</c:v>
                </c:pt>
                <c:pt idx="1">
                  <c:v>2018</c:v>
                </c:pt>
                <c:pt idx="2">
                  <c:v>2019</c:v>
                </c:pt>
                <c:pt idx="3">
                  <c:v>2020</c:v>
                </c:pt>
              </c:numCache>
            </c:numRef>
          </c:cat>
          <c:val>
            <c:numRef>
              <c:extLst>
                <c:ext xmlns:c15="http://schemas.microsoft.com/office/drawing/2012/chart" uri="{02D57815-91ED-43cb-92C2-25804820EDAC}">
                  <c15:fullRef>
                    <c15:sqref>egc!$D$18:$D$24</c15:sqref>
                  </c15:fullRef>
                </c:ext>
              </c:extLst>
              <c:f>egc!$D$18:$D$21</c:f>
              <c:numCache>
                <c:formatCode>General</c:formatCode>
                <c:ptCount val="4"/>
                <c:pt idx="0">
                  <c:v>99.244602175191204</c:v>
                </c:pt>
                <c:pt idx="1">
                  <c:v>98.916828345637754</c:v>
                </c:pt>
                <c:pt idx="2">
                  <c:v>99.658610725217926</c:v>
                </c:pt>
                <c:pt idx="3">
                  <c:v>99.727492801307719</c:v>
                </c:pt>
              </c:numCache>
            </c:numRef>
          </c:val>
          <c:smooth val="0"/>
          <c:extLst xmlns:c16r2="http://schemas.microsoft.com/office/drawing/2015/06/chart">
            <c:ext xmlns:c16="http://schemas.microsoft.com/office/drawing/2014/chart" uri="{C3380CC4-5D6E-409C-BE32-E72D297353CC}">
              <c16:uniqueId val="{00000002-4830-44BF-8FAA-77996F0594D8}"/>
            </c:ext>
          </c:extLst>
        </c:ser>
        <c:dLbls>
          <c:showLegendKey val="0"/>
          <c:showVal val="0"/>
          <c:showCatName val="0"/>
          <c:showSerName val="0"/>
          <c:showPercent val="0"/>
          <c:showBubbleSize val="0"/>
        </c:dLbls>
        <c:marker val="1"/>
        <c:smooth val="0"/>
        <c:axId val="-1290469024"/>
        <c:axId val="-1290477728"/>
      </c:lineChart>
      <c:catAx>
        <c:axId val="-12904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8272"/>
        <c:crosses val="autoZero"/>
        <c:auto val="1"/>
        <c:lblAlgn val="ctr"/>
        <c:lblOffset val="100"/>
        <c:noMultiLvlLbl val="0"/>
      </c:catAx>
      <c:valAx>
        <c:axId val="-1290478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79904"/>
        <c:crosses val="autoZero"/>
        <c:crossBetween val="between"/>
        <c:dispUnits>
          <c:builtInUnit val="thousands"/>
        </c:dispUnits>
      </c:valAx>
      <c:valAx>
        <c:axId val="-129047772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290469024"/>
        <c:crosses val="max"/>
        <c:crossBetween val="between"/>
      </c:valAx>
      <c:catAx>
        <c:axId val="-1290469024"/>
        <c:scaling>
          <c:orientation val="minMax"/>
        </c:scaling>
        <c:delete val="1"/>
        <c:axPos val="b"/>
        <c:numFmt formatCode="General" sourceLinked="1"/>
        <c:majorTickMark val="out"/>
        <c:minorTickMark val="none"/>
        <c:tickLblPos val="nextTo"/>
        <c:crossAx val="-1290477728"/>
        <c:crosses val="autoZero"/>
        <c:auto val="1"/>
        <c:lblAlgn val="ctr"/>
        <c:lblOffset val="100"/>
        <c:noMultiLvlLbl val="0"/>
      </c:catAx>
      <c:spPr>
        <a:noFill/>
        <a:ln>
          <a:noFill/>
        </a:ln>
        <a:effectLst/>
      </c:spPr>
    </c:plotArea>
    <c:legend>
      <c:legendPos val="b"/>
      <c:layout>
        <c:manualLayout>
          <c:xMode val="edge"/>
          <c:yMode val="edge"/>
          <c:x val="2.4014611575614912E-2"/>
          <c:y val="0.89553338848472153"/>
          <c:w val="0.95197061449793008"/>
          <c:h val="8.1920818702238149E-2"/>
        </c:manualLayout>
      </c:layout>
      <c:overlay val="0"/>
      <c:spPr>
        <a:noFill/>
        <a:ln>
          <a:noFill/>
        </a:ln>
        <a:effectLst/>
      </c:spPr>
      <c:txPr>
        <a:bodyPr rot="0" spcFirstLastPara="1" vertOverflow="ellipsis" vert="horz" wrap="square" anchor="ctr" anchorCtr="1"/>
        <a:lstStyle/>
        <a:p>
          <a:pPr>
            <a:defRPr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9526</xdr:rowOff>
    </xdr:from>
    <xdr:to>
      <xdr:col>2</xdr:col>
      <xdr:colOff>896851</xdr:colOff>
      <xdr:row>2</xdr:row>
      <xdr:rowOff>123675</xdr:rowOff>
    </xdr:to>
    <xdr:pic>
      <xdr:nvPicPr>
        <xdr:cNvPr id="2" name="Imagen 1"/>
        <xdr:cNvPicPr>
          <a:picLocks noChangeAspect="1"/>
        </xdr:cNvPicPr>
      </xdr:nvPicPr>
      <xdr:blipFill>
        <a:blip xmlns:r="http://schemas.openxmlformats.org/officeDocument/2006/relationships" r:embed="rId1"/>
        <a:stretch>
          <a:fillRect/>
        </a:stretch>
      </xdr:blipFill>
      <xdr:spPr>
        <a:xfrm>
          <a:off x="1" y="9526"/>
          <a:ext cx="3240000" cy="495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3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4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twoCellAnchor>
    <xdr:from>
      <xdr:col>1</xdr:col>
      <xdr:colOff>0</xdr:colOff>
      <xdr:row>0</xdr:row>
      <xdr:rowOff>59995</xdr:rowOff>
    </xdr:from>
    <xdr:to>
      <xdr:col>1</xdr:col>
      <xdr:colOff>0</xdr:colOff>
      <xdr:row>2</xdr:row>
      <xdr:rowOff>2845</xdr:rowOff>
    </xdr:to>
    <xdr:pic>
      <xdr:nvPicPr>
        <xdr:cNvPr id="7" name="Picture 27" descr="Logos CONALEP COLOR">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8" name="Imagen 7" descr="EDUCACION_CONALEP_horizontal_color">
          <a:extLst>
            <a:ext uri="{FF2B5EF4-FFF2-40B4-BE49-F238E27FC236}">
              <a16:creationId xmlns="" xmlns:a16="http://schemas.microsoft.com/office/drawing/2014/main" id="{00000000-0008-0000-04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5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16</xdr:row>
      <xdr:rowOff>0</xdr:rowOff>
    </xdr:from>
    <xdr:to>
      <xdr:col>3</xdr:col>
      <xdr:colOff>1600200</xdr:colOff>
      <xdr:row>33</xdr:row>
      <xdr:rowOff>103188</xdr:rowOff>
    </xdr:to>
    <xdr:graphicFrame macro="">
      <xdr:nvGraphicFramePr>
        <xdr:cNvPr id="4" name="Gráfico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6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23814</xdr:colOff>
      <xdr:row>16</xdr:row>
      <xdr:rowOff>0</xdr:rowOff>
    </xdr:from>
    <xdr:to>
      <xdr:col>4</xdr:col>
      <xdr:colOff>0</xdr:colOff>
      <xdr:row>33</xdr:row>
      <xdr:rowOff>103188</xdr:rowOff>
    </xdr:to>
    <xdr:graphicFrame macro="">
      <xdr:nvGraphicFramePr>
        <xdr:cNvPr id="4" name="Gráfico 3">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7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5</xdr:col>
      <xdr:colOff>904875</xdr:colOff>
      <xdr:row>11</xdr:row>
      <xdr:rowOff>228601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199243</xdr:colOff>
      <xdr:row>6</xdr:row>
      <xdr:rowOff>7246</xdr:rowOff>
    </xdr:from>
    <xdr:to>
      <xdr:col>5</xdr:col>
      <xdr:colOff>911087</xdr:colOff>
      <xdr:row>12</xdr:row>
      <xdr:rowOff>41412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165652</xdr:colOff>
      <xdr:row>2</xdr:row>
      <xdr:rowOff>19050</xdr:rowOff>
    </xdr:to>
    <xdr:pic>
      <xdr:nvPicPr>
        <xdr:cNvPr id="4" name="Imagen 3" descr="EDUCACION_CONALEP_horizontal_colo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1897" cy="4000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166113</xdr:colOff>
      <xdr:row>6</xdr:row>
      <xdr:rowOff>15529</xdr:rowOff>
    </xdr:from>
    <xdr:to>
      <xdr:col>5</xdr:col>
      <xdr:colOff>869674</xdr:colOff>
      <xdr:row>12</xdr:row>
      <xdr:rowOff>24847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248479</xdr:colOff>
      <xdr:row>2</xdr:row>
      <xdr:rowOff>19050</xdr:rowOff>
    </xdr:to>
    <xdr:pic>
      <xdr:nvPicPr>
        <xdr:cNvPr id="4" name="Imagen 3" descr="EDUCACION_CONALEP_horizontal_colo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149086</xdr:colOff>
      <xdr:row>6</xdr:row>
      <xdr:rowOff>49695</xdr:rowOff>
    </xdr:from>
    <xdr:to>
      <xdr:col>5</xdr:col>
      <xdr:colOff>927652</xdr:colOff>
      <xdr:row>12</xdr:row>
      <xdr:rowOff>24847</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oneCellAnchor>
    <xdr:from>
      <xdr:col>0</xdr:col>
      <xdr:colOff>0</xdr:colOff>
      <xdr:row>0</xdr:row>
      <xdr:rowOff>0</xdr:rowOff>
    </xdr:from>
    <xdr:ext cx="2755624" cy="400050"/>
    <xdr:pic>
      <xdr:nvPicPr>
        <xdr:cNvPr id="4" name="Imagen 3" descr="EDUCACION_CONALEP_horizontal_color">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xdr:from>
      <xdr:col>2</xdr:col>
      <xdr:colOff>125942</xdr:colOff>
      <xdr:row>5</xdr:row>
      <xdr:rowOff>61912</xdr:rowOff>
    </xdr:from>
    <xdr:to>
      <xdr:col>5</xdr:col>
      <xdr:colOff>885825</xdr:colOff>
      <xdr:row>12</xdr:row>
      <xdr:rowOff>28575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934</xdr:colOff>
      <xdr:row>2</xdr:row>
      <xdr:rowOff>12700</xdr:rowOff>
    </xdr:to>
    <xdr:pic>
      <xdr:nvPicPr>
        <xdr:cNvPr id="3" name="Imagen 2" descr="EDUCACION_CONALEP_horizontal_color">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610784" cy="5461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176212</xdr:rowOff>
    </xdr:from>
    <xdr:to>
      <xdr:col>3</xdr:col>
      <xdr:colOff>1516062</xdr:colOff>
      <xdr:row>33</xdr:row>
      <xdr:rowOff>95250</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3</xdr:col>
      <xdr:colOff>1516062</xdr:colOff>
      <xdr:row>33</xdr:row>
      <xdr:rowOff>103188</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1191454</xdr:colOff>
      <xdr:row>2</xdr:row>
      <xdr:rowOff>19050</xdr:rowOff>
    </xdr:to>
    <xdr:pic>
      <xdr:nvPicPr>
        <xdr:cNvPr id="6" name="Imagen 5" descr="EDUCACION_CONALEP_horizontal_color">
          <a:extLst>
            <a:ext uri="{FF2B5EF4-FFF2-40B4-BE49-F238E27FC236}">
              <a16:creationId xmlns="" xmlns:a16="http://schemas.microsoft.com/office/drawing/2014/main" id="{00000000-0008-0000-0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3554" cy="4000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bases_datos/Indicadores/SistemaConsultaIndicador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abajo\bases_datos\Indicadores\SistemaConsultaIndicadore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5" name="NacionalCobertura791132361136" displayName="NacionalCobertura791132361136" ref="A7:B12" totalsRowShown="0" headerRowDxfId="19" dataDxfId="18">
  <tableColumns count="2">
    <tableColumn id="1" name="Año" dataDxfId="17"/>
    <tableColumn id="2" name="Valor" dataDxfId="16">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 name="NacionalCobertura79113236" displayName="NacionalCobertura79113236" ref="A7:B12" totalsRowShown="0" headerRowDxfId="15" dataDxfId="14">
  <tableColumns count="2">
    <tableColumn id="1" name="Año" dataDxfId="13"/>
    <tableColumn id="2" name="Valor" dataDxfId="12">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2" name="NacionalCobertura791132369" displayName="NacionalCobertura791132369" ref="A7:B12" totalsRowShown="0" headerRowDxfId="11" dataDxfId="10">
  <tableColumns count="2">
    <tableColumn id="1" name="Año" dataDxfId="9"/>
    <tableColumn id="2" name="Valor" dataDxfId="8">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3" name="NacionalCobertura79113236113" displayName="NacionalCobertura79113236113" ref="A7:B12" totalsRowShown="0" headerRowDxfId="7" dataDxfId="6">
  <tableColumns count="2">
    <tableColumn id="1" name="Año" dataDxfId="5"/>
    <tableColumn id="2" name="Valor" dataDxfId="4">
      <calculatedColumnFormula>#REF!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4" name="NacionalCobertura7911323612" displayName="NacionalCobertura7911323612" ref="A7:B12" totalsRowShown="0" headerRowDxfId="3" dataDxfId="2">
  <tableColumns count="2">
    <tableColumn id="1" name="Año" dataDxfId="1"/>
    <tableColumn id="2" name="Valor" dataDxfId="0">
      <calculatedColumnFormula>#REF!</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tabSelected="1" showWhiteSpace="0" view="pageBreakPreview" topLeftCell="A28" zoomScaleNormal="100" zoomScaleSheetLayoutView="100" zoomScalePageLayoutView="75" workbookViewId="0">
      <selection activeCell="E12" sqref="E12"/>
    </sheetView>
  </sheetViews>
  <sheetFormatPr baseColWidth="10" defaultRowHeight="12.75" x14ac:dyDescent="0.2"/>
  <cols>
    <col min="1" max="1" width="4.42578125" style="39" customWidth="1"/>
    <col min="2" max="2" width="30.7109375" style="39" customWidth="1"/>
    <col min="3" max="6" width="14.7109375" style="39" customWidth="1"/>
    <col min="7" max="249" width="11.42578125" style="39"/>
    <col min="250" max="250" width="5.42578125" style="39" customWidth="1"/>
    <col min="251" max="251" width="25.42578125" style="39" customWidth="1"/>
    <col min="252" max="252" width="9.140625" style="39" customWidth="1"/>
    <col min="253" max="253" width="8.42578125" style="39" customWidth="1"/>
    <col min="254" max="254" width="33.5703125" style="39" customWidth="1"/>
    <col min="255" max="255" width="11.140625" style="39" customWidth="1"/>
    <col min="256" max="505" width="11.42578125" style="39"/>
    <col min="506" max="506" width="5.42578125" style="39" customWidth="1"/>
    <col min="507" max="507" width="25.42578125" style="39" customWidth="1"/>
    <col min="508" max="508" width="9.140625" style="39" customWidth="1"/>
    <col min="509" max="509" width="8.42578125" style="39" customWidth="1"/>
    <col min="510" max="510" width="33.5703125" style="39" customWidth="1"/>
    <col min="511" max="511" width="11.140625" style="39" customWidth="1"/>
    <col min="512" max="761" width="11.42578125" style="39"/>
    <col min="762" max="762" width="5.42578125" style="39" customWidth="1"/>
    <col min="763" max="763" width="25.42578125" style="39" customWidth="1"/>
    <col min="764" max="764" width="9.140625" style="39" customWidth="1"/>
    <col min="765" max="765" width="8.42578125" style="39" customWidth="1"/>
    <col min="766" max="766" width="33.5703125" style="39" customWidth="1"/>
    <col min="767" max="767" width="11.140625" style="39" customWidth="1"/>
    <col min="768" max="1017" width="11.42578125" style="39"/>
    <col min="1018" max="1018" width="5.42578125" style="39" customWidth="1"/>
    <col min="1019" max="1019" width="25.42578125" style="39" customWidth="1"/>
    <col min="1020" max="1020" width="9.140625" style="39" customWidth="1"/>
    <col min="1021" max="1021" width="8.42578125" style="39" customWidth="1"/>
    <col min="1022" max="1022" width="33.5703125" style="39" customWidth="1"/>
    <col min="1023" max="1023" width="11.140625" style="39" customWidth="1"/>
    <col min="1024" max="1273" width="11.42578125" style="39"/>
    <col min="1274" max="1274" width="5.42578125" style="39" customWidth="1"/>
    <col min="1275" max="1275" width="25.42578125" style="39" customWidth="1"/>
    <col min="1276" max="1276" width="9.140625" style="39" customWidth="1"/>
    <col min="1277" max="1277" width="8.42578125" style="39" customWidth="1"/>
    <col min="1278" max="1278" width="33.5703125" style="39" customWidth="1"/>
    <col min="1279" max="1279" width="11.140625" style="39" customWidth="1"/>
    <col min="1280" max="1529" width="11.42578125" style="39"/>
    <col min="1530" max="1530" width="5.42578125" style="39" customWidth="1"/>
    <col min="1531" max="1531" width="25.42578125" style="39" customWidth="1"/>
    <col min="1532" max="1532" width="9.140625" style="39" customWidth="1"/>
    <col min="1533" max="1533" width="8.42578125" style="39" customWidth="1"/>
    <col min="1534" max="1534" width="33.5703125" style="39" customWidth="1"/>
    <col min="1535" max="1535" width="11.140625" style="39" customWidth="1"/>
    <col min="1536" max="1785" width="11.42578125" style="39"/>
    <col min="1786" max="1786" width="5.42578125" style="39" customWidth="1"/>
    <col min="1787" max="1787" width="25.42578125" style="39" customWidth="1"/>
    <col min="1788" max="1788" width="9.140625" style="39" customWidth="1"/>
    <col min="1789" max="1789" width="8.42578125" style="39" customWidth="1"/>
    <col min="1790" max="1790" width="33.5703125" style="39" customWidth="1"/>
    <col min="1791" max="1791" width="11.140625" style="39" customWidth="1"/>
    <col min="1792" max="2041" width="11.42578125" style="39"/>
    <col min="2042" max="2042" width="5.42578125" style="39" customWidth="1"/>
    <col min="2043" max="2043" width="25.42578125" style="39" customWidth="1"/>
    <col min="2044" max="2044" width="9.140625" style="39" customWidth="1"/>
    <col min="2045" max="2045" width="8.42578125" style="39" customWidth="1"/>
    <col min="2046" max="2046" width="33.5703125" style="39" customWidth="1"/>
    <col min="2047" max="2047" width="11.140625" style="39" customWidth="1"/>
    <col min="2048" max="2297" width="11.42578125" style="39"/>
    <col min="2298" max="2298" width="5.42578125" style="39" customWidth="1"/>
    <col min="2299" max="2299" width="25.42578125" style="39" customWidth="1"/>
    <col min="2300" max="2300" width="9.140625" style="39" customWidth="1"/>
    <col min="2301" max="2301" width="8.42578125" style="39" customWidth="1"/>
    <col min="2302" max="2302" width="33.5703125" style="39" customWidth="1"/>
    <col min="2303" max="2303" width="11.140625" style="39" customWidth="1"/>
    <col min="2304" max="2553" width="11.42578125" style="39"/>
    <col min="2554" max="2554" width="5.42578125" style="39" customWidth="1"/>
    <col min="2555" max="2555" width="25.42578125" style="39" customWidth="1"/>
    <col min="2556" max="2556" width="9.140625" style="39" customWidth="1"/>
    <col min="2557" max="2557" width="8.42578125" style="39" customWidth="1"/>
    <col min="2558" max="2558" width="33.5703125" style="39" customWidth="1"/>
    <col min="2559" max="2559" width="11.140625" style="39" customWidth="1"/>
    <col min="2560" max="2809" width="11.42578125" style="39"/>
    <col min="2810" max="2810" width="5.42578125" style="39" customWidth="1"/>
    <col min="2811" max="2811" width="25.42578125" style="39" customWidth="1"/>
    <col min="2812" max="2812" width="9.140625" style="39" customWidth="1"/>
    <col min="2813" max="2813" width="8.42578125" style="39" customWidth="1"/>
    <col min="2814" max="2814" width="33.5703125" style="39" customWidth="1"/>
    <col min="2815" max="2815" width="11.140625" style="39" customWidth="1"/>
    <col min="2816" max="3065" width="11.42578125" style="39"/>
    <col min="3066" max="3066" width="5.42578125" style="39" customWidth="1"/>
    <col min="3067" max="3067" width="25.42578125" style="39" customWidth="1"/>
    <col min="3068" max="3068" width="9.140625" style="39" customWidth="1"/>
    <col min="3069" max="3069" width="8.42578125" style="39" customWidth="1"/>
    <col min="3070" max="3070" width="33.5703125" style="39" customWidth="1"/>
    <col min="3071" max="3071" width="11.140625" style="39" customWidth="1"/>
    <col min="3072" max="3321" width="11.42578125" style="39"/>
    <col min="3322" max="3322" width="5.42578125" style="39" customWidth="1"/>
    <col min="3323" max="3323" width="25.42578125" style="39" customWidth="1"/>
    <col min="3324" max="3324" width="9.140625" style="39" customWidth="1"/>
    <col min="3325" max="3325" width="8.42578125" style="39" customWidth="1"/>
    <col min="3326" max="3326" width="33.5703125" style="39" customWidth="1"/>
    <col min="3327" max="3327" width="11.140625" style="39" customWidth="1"/>
    <col min="3328" max="3577" width="11.42578125" style="39"/>
    <col min="3578" max="3578" width="5.42578125" style="39" customWidth="1"/>
    <col min="3579" max="3579" width="25.42578125" style="39" customWidth="1"/>
    <col min="3580" max="3580" width="9.140625" style="39" customWidth="1"/>
    <col min="3581" max="3581" width="8.42578125" style="39" customWidth="1"/>
    <col min="3582" max="3582" width="33.5703125" style="39" customWidth="1"/>
    <col min="3583" max="3583" width="11.140625" style="39" customWidth="1"/>
    <col min="3584" max="3833" width="11.42578125" style="39"/>
    <col min="3834" max="3834" width="5.42578125" style="39" customWidth="1"/>
    <col min="3835" max="3835" width="25.42578125" style="39" customWidth="1"/>
    <col min="3836" max="3836" width="9.140625" style="39" customWidth="1"/>
    <col min="3837" max="3837" width="8.42578125" style="39" customWidth="1"/>
    <col min="3838" max="3838" width="33.5703125" style="39" customWidth="1"/>
    <col min="3839" max="3839" width="11.140625" style="39" customWidth="1"/>
    <col min="3840" max="4089" width="11.42578125" style="39"/>
    <col min="4090" max="4090" width="5.42578125" style="39" customWidth="1"/>
    <col min="4091" max="4091" width="25.42578125" style="39" customWidth="1"/>
    <col min="4092" max="4092" width="9.140625" style="39" customWidth="1"/>
    <col min="4093" max="4093" width="8.42578125" style="39" customWidth="1"/>
    <col min="4094" max="4094" width="33.5703125" style="39" customWidth="1"/>
    <col min="4095" max="4095" width="11.140625" style="39" customWidth="1"/>
    <col min="4096" max="4345" width="11.42578125" style="39"/>
    <col min="4346" max="4346" width="5.42578125" style="39" customWidth="1"/>
    <col min="4347" max="4347" width="25.42578125" style="39" customWidth="1"/>
    <col min="4348" max="4348" width="9.140625" style="39" customWidth="1"/>
    <col min="4349" max="4349" width="8.42578125" style="39" customWidth="1"/>
    <col min="4350" max="4350" width="33.5703125" style="39" customWidth="1"/>
    <col min="4351" max="4351" width="11.140625" style="39" customWidth="1"/>
    <col min="4352" max="4601" width="11.42578125" style="39"/>
    <col min="4602" max="4602" width="5.42578125" style="39" customWidth="1"/>
    <col min="4603" max="4603" width="25.42578125" style="39" customWidth="1"/>
    <col min="4604" max="4604" width="9.140625" style="39" customWidth="1"/>
    <col min="4605" max="4605" width="8.42578125" style="39" customWidth="1"/>
    <col min="4606" max="4606" width="33.5703125" style="39" customWidth="1"/>
    <col min="4607" max="4607" width="11.140625" style="39" customWidth="1"/>
    <col min="4608" max="4857" width="11.42578125" style="39"/>
    <col min="4858" max="4858" width="5.42578125" style="39" customWidth="1"/>
    <col min="4859" max="4859" width="25.42578125" style="39" customWidth="1"/>
    <col min="4860" max="4860" width="9.140625" style="39" customWidth="1"/>
    <col min="4861" max="4861" width="8.42578125" style="39" customWidth="1"/>
    <col min="4862" max="4862" width="33.5703125" style="39" customWidth="1"/>
    <col min="4863" max="4863" width="11.140625" style="39" customWidth="1"/>
    <col min="4864" max="5113" width="11.42578125" style="39"/>
    <col min="5114" max="5114" width="5.42578125" style="39" customWidth="1"/>
    <col min="5115" max="5115" width="25.42578125" style="39" customWidth="1"/>
    <col min="5116" max="5116" width="9.140625" style="39" customWidth="1"/>
    <col min="5117" max="5117" width="8.42578125" style="39" customWidth="1"/>
    <col min="5118" max="5118" width="33.5703125" style="39" customWidth="1"/>
    <col min="5119" max="5119" width="11.140625" style="39" customWidth="1"/>
    <col min="5120" max="5369" width="11.42578125" style="39"/>
    <col min="5370" max="5370" width="5.42578125" style="39" customWidth="1"/>
    <col min="5371" max="5371" width="25.42578125" style="39" customWidth="1"/>
    <col min="5372" max="5372" width="9.140625" style="39" customWidth="1"/>
    <col min="5373" max="5373" width="8.42578125" style="39" customWidth="1"/>
    <col min="5374" max="5374" width="33.5703125" style="39" customWidth="1"/>
    <col min="5375" max="5375" width="11.140625" style="39" customWidth="1"/>
    <col min="5376" max="5625" width="11.42578125" style="39"/>
    <col min="5626" max="5626" width="5.42578125" style="39" customWidth="1"/>
    <col min="5627" max="5627" width="25.42578125" style="39" customWidth="1"/>
    <col min="5628" max="5628" width="9.140625" style="39" customWidth="1"/>
    <col min="5629" max="5629" width="8.42578125" style="39" customWidth="1"/>
    <col min="5630" max="5630" width="33.5703125" style="39" customWidth="1"/>
    <col min="5631" max="5631" width="11.140625" style="39" customWidth="1"/>
    <col min="5632" max="5881" width="11.42578125" style="39"/>
    <col min="5882" max="5882" width="5.42578125" style="39" customWidth="1"/>
    <col min="5883" max="5883" width="25.42578125" style="39" customWidth="1"/>
    <col min="5884" max="5884" width="9.140625" style="39" customWidth="1"/>
    <col min="5885" max="5885" width="8.42578125" style="39" customWidth="1"/>
    <col min="5886" max="5886" width="33.5703125" style="39" customWidth="1"/>
    <col min="5887" max="5887" width="11.140625" style="39" customWidth="1"/>
    <col min="5888" max="6137" width="11.42578125" style="39"/>
    <col min="6138" max="6138" width="5.42578125" style="39" customWidth="1"/>
    <col min="6139" max="6139" width="25.42578125" style="39" customWidth="1"/>
    <col min="6140" max="6140" width="9.140625" style="39" customWidth="1"/>
    <col min="6141" max="6141" width="8.42578125" style="39" customWidth="1"/>
    <col min="6142" max="6142" width="33.5703125" style="39" customWidth="1"/>
    <col min="6143" max="6143" width="11.140625" style="39" customWidth="1"/>
    <col min="6144" max="6393" width="11.42578125" style="39"/>
    <col min="6394" max="6394" width="5.42578125" style="39" customWidth="1"/>
    <col min="6395" max="6395" width="25.42578125" style="39" customWidth="1"/>
    <col min="6396" max="6396" width="9.140625" style="39" customWidth="1"/>
    <col min="6397" max="6397" width="8.42578125" style="39" customWidth="1"/>
    <col min="6398" max="6398" width="33.5703125" style="39" customWidth="1"/>
    <col min="6399" max="6399" width="11.140625" style="39" customWidth="1"/>
    <col min="6400" max="6649" width="11.42578125" style="39"/>
    <col min="6650" max="6650" width="5.42578125" style="39" customWidth="1"/>
    <col min="6651" max="6651" width="25.42578125" style="39" customWidth="1"/>
    <col min="6652" max="6652" width="9.140625" style="39" customWidth="1"/>
    <col min="6653" max="6653" width="8.42578125" style="39" customWidth="1"/>
    <col min="6654" max="6654" width="33.5703125" style="39" customWidth="1"/>
    <col min="6655" max="6655" width="11.140625" style="39" customWidth="1"/>
    <col min="6656" max="6905" width="11.42578125" style="39"/>
    <col min="6906" max="6906" width="5.42578125" style="39" customWidth="1"/>
    <col min="6907" max="6907" width="25.42578125" style="39" customWidth="1"/>
    <col min="6908" max="6908" width="9.140625" style="39" customWidth="1"/>
    <col min="6909" max="6909" width="8.42578125" style="39" customWidth="1"/>
    <col min="6910" max="6910" width="33.5703125" style="39" customWidth="1"/>
    <col min="6911" max="6911" width="11.140625" style="39" customWidth="1"/>
    <col min="6912" max="7161" width="11.42578125" style="39"/>
    <col min="7162" max="7162" width="5.42578125" style="39" customWidth="1"/>
    <col min="7163" max="7163" width="25.42578125" style="39" customWidth="1"/>
    <col min="7164" max="7164" width="9.140625" style="39" customWidth="1"/>
    <col min="7165" max="7165" width="8.42578125" style="39" customWidth="1"/>
    <col min="7166" max="7166" width="33.5703125" style="39" customWidth="1"/>
    <col min="7167" max="7167" width="11.140625" style="39" customWidth="1"/>
    <col min="7168" max="7417" width="11.42578125" style="39"/>
    <col min="7418" max="7418" width="5.42578125" style="39" customWidth="1"/>
    <col min="7419" max="7419" width="25.42578125" style="39" customWidth="1"/>
    <col min="7420" max="7420" width="9.140625" style="39" customWidth="1"/>
    <col min="7421" max="7421" width="8.42578125" style="39" customWidth="1"/>
    <col min="7422" max="7422" width="33.5703125" style="39" customWidth="1"/>
    <col min="7423" max="7423" width="11.140625" style="39" customWidth="1"/>
    <col min="7424" max="7673" width="11.42578125" style="39"/>
    <col min="7674" max="7674" width="5.42578125" style="39" customWidth="1"/>
    <col min="7675" max="7675" width="25.42578125" style="39" customWidth="1"/>
    <col min="7676" max="7676" width="9.140625" style="39" customWidth="1"/>
    <col min="7677" max="7677" width="8.42578125" style="39" customWidth="1"/>
    <col min="7678" max="7678" width="33.5703125" style="39" customWidth="1"/>
    <col min="7679" max="7679" width="11.140625" style="39" customWidth="1"/>
    <col min="7680" max="7929" width="11.42578125" style="39"/>
    <col min="7930" max="7930" width="5.42578125" style="39" customWidth="1"/>
    <col min="7931" max="7931" width="25.42578125" style="39" customWidth="1"/>
    <col min="7932" max="7932" width="9.140625" style="39" customWidth="1"/>
    <col min="7933" max="7933" width="8.42578125" style="39" customWidth="1"/>
    <col min="7934" max="7934" width="33.5703125" style="39" customWidth="1"/>
    <col min="7935" max="7935" width="11.140625" style="39" customWidth="1"/>
    <col min="7936" max="8185" width="11.42578125" style="39"/>
    <col min="8186" max="8186" width="5.42578125" style="39" customWidth="1"/>
    <col min="8187" max="8187" width="25.42578125" style="39" customWidth="1"/>
    <col min="8188" max="8188" width="9.140625" style="39" customWidth="1"/>
    <col min="8189" max="8189" width="8.42578125" style="39" customWidth="1"/>
    <col min="8190" max="8190" width="33.5703125" style="39" customWidth="1"/>
    <col min="8191" max="8191" width="11.140625" style="39" customWidth="1"/>
    <col min="8192" max="8441" width="11.42578125" style="39"/>
    <col min="8442" max="8442" width="5.42578125" style="39" customWidth="1"/>
    <col min="8443" max="8443" width="25.42578125" style="39" customWidth="1"/>
    <col min="8444" max="8444" width="9.140625" style="39" customWidth="1"/>
    <col min="8445" max="8445" width="8.42578125" style="39" customWidth="1"/>
    <col min="8446" max="8446" width="33.5703125" style="39" customWidth="1"/>
    <col min="8447" max="8447" width="11.140625" style="39" customWidth="1"/>
    <col min="8448" max="8697" width="11.42578125" style="39"/>
    <col min="8698" max="8698" width="5.42578125" style="39" customWidth="1"/>
    <col min="8699" max="8699" width="25.42578125" style="39" customWidth="1"/>
    <col min="8700" max="8700" width="9.140625" style="39" customWidth="1"/>
    <col min="8701" max="8701" width="8.42578125" style="39" customWidth="1"/>
    <col min="8702" max="8702" width="33.5703125" style="39" customWidth="1"/>
    <col min="8703" max="8703" width="11.140625" style="39" customWidth="1"/>
    <col min="8704" max="8953" width="11.42578125" style="39"/>
    <col min="8954" max="8954" width="5.42578125" style="39" customWidth="1"/>
    <col min="8955" max="8955" width="25.42578125" style="39" customWidth="1"/>
    <col min="8956" max="8956" width="9.140625" style="39" customWidth="1"/>
    <col min="8957" max="8957" width="8.42578125" style="39" customWidth="1"/>
    <col min="8958" max="8958" width="33.5703125" style="39" customWidth="1"/>
    <col min="8959" max="8959" width="11.140625" style="39" customWidth="1"/>
    <col min="8960" max="9209" width="11.42578125" style="39"/>
    <col min="9210" max="9210" width="5.42578125" style="39" customWidth="1"/>
    <col min="9211" max="9211" width="25.42578125" style="39" customWidth="1"/>
    <col min="9212" max="9212" width="9.140625" style="39" customWidth="1"/>
    <col min="9213" max="9213" width="8.42578125" style="39" customWidth="1"/>
    <col min="9214" max="9214" width="33.5703125" style="39" customWidth="1"/>
    <col min="9215" max="9215" width="11.140625" style="39" customWidth="1"/>
    <col min="9216" max="9465" width="11.42578125" style="39"/>
    <col min="9466" max="9466" width="5.42578125" style="39" customWidth="1"/>
    <col min="9467" max="9467" width="25.42578125" style="39" customWidth="1"/>
    <col min="9468" max="9468" width="9.140625" style="39" customWidth="1"/>
    <col min="9469" max="9469" width="8.42578125" style="39" customWidth="1"/>
    <col min="9470" max="9470" width="33.5703125" style="39" customWidth="1"/>
    <col min="9471" max="9471" width="11.140625" style="39" customWidth="1"/>
    <col min="9472" max="9721" width="11.42578125" style="39"/>
    <col min="9722" max="9722" width="5.42578125" style="39" customWidth="1"/>
    <col min="9723" max="9723" width="25.42578125" style="39" customWidth="1"/>
    <col min="9724" max="9724" width="9.140625" style="39" customWidth="1"/>
    <col min="9725" max="9725" width="8.42578125" style="39" customWidth="1"/>
    <col min="9726" max="9726" width="33.5703125" style="39" customWidth="1"/>
    <col min="9727" max="9727" width="11.140625" style="39" customWidth="1"/>
    <col min="9728" max="9977" width="11.42578125" style="39"/>
    <col min="9978" max="9978" width="5.42578125" style="39" customWidth="1"/>
    <col min="9979" max="9979" width="25.42578125" style="39" customWidth="1"/>
    <col min="9980" max="9980" width="9.140625" style="39" customWidth="1"/>
    <col min="9981" max="9981" width="8.42578125" style="39" customWidth="1"/>
    <col min="9982" max="9982" width="33.5703125" style="39" customWidth="1"/>
    <col min="9983" max="9983" width="11.140625" style="39" customWidth="1"/>
    <col min="9984" max="10233" width="11.42578125" style="39"/>
    <col min="10234" max="10234" width="5.42578125" style="39" customWidth="1"/>
    <col min="10235" max="10235" width="25.42578125" style="39" customWidth="1"/>
    <col min="10236" max="10236" width="9.140625" style="39" customWidth="1"/>
    <col min="10237" max="10237" width="8.42578125" style="39" customWidth="1"/>
    <col min="10238" max="10238" width="33.5703125" style="39" customWidth="1"/>
    <col min="10239" max="10239" width="11.140625" style="39" customWidth="1"/>
    <col min="10240" max="10489" width="11.42578125" style="39"/>
    <col min="10490" max="10490" width="5.42578125" style="39" customWidth="1"/>
    <col min="10491" max="10491" width="25.42578125" style="39" customWidth="1"/>
    <col min="10492" max="10492" width="9.140625" style="39" customWidth="1"/>
    <col min="10493" max="10493" width="8.42578125" style="39" customWidth="1"/>
    <col min="10494" max="10494" width="33.5703125" style="39" customWidth="1"/>
    <col min="10495" max="10495" width="11.140625" style="39" customWidth="1"/>
    <col min="10496" max="10745" width="11.42578125" style="39"/>
    <col min="10746" max="10746" width="5.42578125" style="39" customWidth="1"/>
    <col min="10747" max="10747" width="25.42578125" style="39" customWidth="1"/>
    <col min="10748" max="10748" width="9.140625" style="39" customWidth="1"/>
    <col min="10749" max="10749" width="8.42578125" style="39" customWidth="1"/>
    <col min="10750" max="10750" width="33.5703125" style="39" customWidth="1"/>
    <col min="10751" max="10751" width="11.140625" style="39" customWidth="1"/>
    <col min="10752" max="11001" width="11.42578125" style="39"/>
    <col min="11002" max="11002" width="5.42578125" style="39" customWidth="1"/>
    <col min="11003" max="11003" width="25.42578125" style="39" customWidth="1"/>
    <col min="11004" max="11004" width="9.140625" style="39" customWidth="1"/>
    <col min="11005" max="11005" width="8.42578125" style="39" customWidth="1"/>
    <col min="11006" max="11006" width="33.5703125" style="39" customWidth="1"/>
    <col min="11007" max="11007" width="11.140625" style="39" customWidth="1"/>
    <col min="11008" max="11257" width="11.42578125" style="39"/>
    <col min="11258" max="11258" width="5.42578125" style="39" customWidth="1"/>
    <col min="11259" max="11259" width="25.42578125" style="39" customWidth="1"/>
    <col min="11260" max="11260" width="9.140625" style="39" customWidth="1"/>
    <col min="11261" max="11261" width="8.42578125" style="39" customWidth="1"/>
    <col min="11262" max="11262" width="33.5703125" style="39" customWidth="1"/>
    <col min="11263" max="11263" width="11.140625" style="39" customWidth="1"/>
    <col min="11264" max="11513" width="11.42578125" style="39"/>
    <col min="11514" max="11514" width="5.42578125" style="39" customWidth="1"/>
    <col min="11515" max="11515" width="25.42578125" style="39" customWidth="1"/>
    <col min="11516" max="11516" width="9.140625" style="39" customWidth="1"/>
    <col min="11517" max="11517" width="8.42578125" style="39" customWidth="1"/>
    <col min="11518" max="11518" width="33.5703125" style="39" customWidth="1"/>
    <col min="11519" max="11519" width="11.140625" style="39" customWidth="1"/>
    <col min="11520" max="11769" width="11.42578125" style="39"/>
    <col min="11770" max="11770" width="5.42578125" style="39" customWidth="1"/>
    <col min="11771" max="11771" width="25.42578125" style="39" customWidth="1"/>
    <col min="11772" max="11772" width="9.140625" style="39" customWidth="1"/>
    <col min="11773" max="11773" width="8.42578125" style="39" customWidth="1"/>
    <col min="11774" max="11774" width="33.5703125" style="39" customWidth="1"/>
    <col min="11775" max="11775" width="11.140625" style="39" customWidth="1"/>
    <col min="11776" max="12025" width="11.42578125" style="39"/>
    <col min="12026" max="12026" width="5.42578125" style="39" customWidth="1"/>
    <col min="12027" max="12027" width="25.42578125" style="39" customWidth="1"/>
    <col min="12028" max="12028" width="9.140625" style="39" customWidth="1"/>
    <col min="12029" max="12029" width="8.42578125" style="39" customWidth="1"/>
    <col min="12030" max="12030" width="33.5703125" style="39" customWidth="1"/>
    <col min="12031" max="12031" width="11.140625" style="39" customWidth="1"/>
    <col min="12032" max="12281" width="11.42578125" style="39"/>
    <col min="12282" max="12282" width="5.42578125" style="39" customWidth="1"/>
    <col min="12283" max="12283" width="25.42578125" style="39" customWidth="1"/>
    <col min="12284" max="12284" width="9.140625" style="39" customWidth="1"/>
    <col min="12285" max="12285" width="8.42578125" style="39" customWidth="1"/>
    <col min="12286" max="12286" width="33.5703125" style="39" customWidth="1"/>
    <col min="12287" max="12287" width="11.140625" style="39" customWidth="1"/>
    <col min="12288" max="12537" width="11.42578125" style="39"/>
    <col min="12538" max="12538" width="5.42578125" style="39" customWidth="1"/>
    <col min="12539" max="12539" width="25.42578125" style="39" customWidth="1"/>
    <col min="12540" max="12540" width="9.140625" style="39" customWidth="1"/>
    <col min="12541" max="12541" width="8.42578125" style="39" customWidth="1"/>
    <col min="12542" max="12542" width="33.5703125" style="39" customWidth="1"/>
    <col min="12543" max="12543" width="11.140625" style="39" customWidth="1"/>
    <col min="12544" max="12793" width="11.42578125" style="39"/>
    <col min="12794" max="12794" width="5.42578125" style="39" customWidth="1"/>
    <col min="12795" max="12795" width="25.42578125" style="39" customWidth="1"/>
    <col min="12796" max="12796" width="9.140625" style="39" customWidth="1"/>
    <col min="12797" max="12797" width="8.42578125" style="39" customWidth="1"/>
    <col min="12798" max="12798" width="33.5703125" style="39" customWidth="1"/>
    <col min="12799" max="12799" width="11.140625" style="39" customWidth="1"/>
    <col min="12800" max="13049" width="11.42578125" style="39"/>
    <col min="13050" max="13050" width="5.42578125" style="39" customWidth="1"/>
    <col min="13051" max="13051" width="25.42578125" style="39" customWidth="1"/>
    <col min="13052" max="13052" width="9.140625" style="39" customWidth="1"/>
    <col min="13053" max="13053" width="8.42578125" style="39" customWidth="1"/>
    <col min="13054" max="13054" width="33.5703125" style="39" customWidth="1"/>
    <col min="13055" max="13055" width="11.140625" style="39" customWidth="1"/>
    <col min="13056" max="13305" width="11.42578125" style="39"/>
    <col min="13306" max="13306" width="5.42578125" style="39" customWidth="1"/>
    <col min="13307" max="13307" width="25.42578125" style="39" customWidth="1"/>
    <col min="13308" max="13308" width="9.140625" style="39" customWidth="1"/>
    <col min="13309" max="13309" width="8.42578125" style="39" customWidth="1"/>
    <col min="13310" max="13310" width="33.5703125" style="39" customWidth="1"/>
    <col min="13311" max="13311" width="11.140625" style="39" customWidth="1"/>
    <col min="13312" max="13561" width="11.42578125" style="39"/>
    <col min="13562" max="13562" width="5.42578125" style="39" customWidth="1"/>
    <col min="13563" max="13563" width="25.42578125" style="39" customWidth="1"/>
    <col min="13564" max="13564" width="9.140625" style="39" customWidth="1"/>
    <col min="13565" max="13565" width="8.42578125" style="39" customWidth="1"/>
    <col min="13566" max="13566" width="33.5703125" style="39" customWidth="1"/>
    <col min="13567" max="13567" width="11.140625" style="39" customWidth="1"/>
    <col min="13568" max="13817" width="11.42578125" style="39"/>
    <col min="13818" max="13818" width="5.42578125" style="39" customWidth="1"/>
    <col min="13819" max="13819" width="25.42578125" style="39" customWidth="1"/>
    <col min="13820" max="13820" width="9.140625" style="39" customWidth="1"/>
    <col min="13821" max="13821" width="8.42578125" style="39" customWidth="1"/>
    <col min="13822" max="13822" width="33.5703125" style="39" customWidth="1"/>
    <col min="13823" max="13823" width="11.140625" style="39" customWidth="1"/>
    <col min="13824" max="14073" width="11.42578125" style="39"/>
    <col min="14074" max="14074" width="5.42578125" style="39" customWidth="1"/>
    <col min="14075" max="14075" width="25.42578125" style="39" customWidth="1"/>
    <col min="14076" max="14076" width="9.140625" style="39" customWidth="1"/>
    <col min="14077" max="14077" width="8.42578125" style="39" customWidth="1"/>
    <col min="14078" max="14078" width="33.5703125" style="39" customWidth="1"/>
    <col min="14079" max="14079" width="11.140625" style="39" customWidth="1"/>
    <col min="14080" max="14329" width="11.42578125" style="39"/>
    <col min="14330" max="14330" width="5.42578125" style="39" customWidth="1"/>
    <col min="14331" max="14331" width="25.42578125" style="39" customWidth="1"/>
    <col min="14332" max="14332" width="9.140625" style="39" customWidth="1"/>
    <col min="14333" max="14333" width="8.42578125" style="39" customWidth="1"/>
    <col min="14334" max="14334" width="33.5703125" style="39" customWidth="1"/>
    <col min="14335" max="14335" width="11.140625" style="39" customWidth="1"/>
    <col min="14336" max="14585" width="11.42578125" style="39"/>
    <col min="14586" max="14586" width="5.42578125" style="39" customWidth="1"/>
    <col min="14587" max="14587" width="25.42578125" style="39" customWidth="1"/>
    <col min="14588" max="14588" width="9.140625" style="39" customWidth="1"/>
    <col min="14589" max="14589" width="8.42578125" style="39" customWidth="1"/>
    <col min="14590" max="14590" width="33.5703125" style="39" customWidth="1"/>
    <col min="14591" max="14591" width="11.140625" style="39" customWidth="1"/>
    <col min="14592" max="14841" width="11.42578125" style="39"/>
    <col min="14842" max="14842" width="5.42578125" style="39" customWidth="1"/>
    <col min="14843" max="14843" width="25.42578125" style="39" customWidth="1"/>
    <col min="14844" max="14844" width="9.140625" style="39" customWidth="1"/>
    <col min="14845" max="14845" width="8.42578125" style="39" customWidth="1"/>
    <col min="14846" max="14846" width="33.5703125" style="39" customWidth="1"/>
    <col min="14847" max="14847" width="11.140625" style="39" customWidth="1"/>
    <col min="14848" max="15097" width="11.42578125" style="39"/>
    <col min="15098" max="15098" width="5.42578125" style="39" customWidth="1"/>
    <col min="15099" max="15099" width="25.42578125" style="39" customWidth="1"/>
    <col min="15100" max="15100" width="9.140625" style="39" customWidth="1"/>
    <col min="15101" max="15101" width="8.42578125" style="39" customWidth="1"/>
    <col min="15102" max="15102" width="33.5703125" style="39" customWidth="1"/>
    <col min="15103" max="15103" width="11.140625" style="39" customWidth="1"/>
    <col min="15104" max="15353" width="11.42578125" style="39"/>
    <col min="15354" max="15354" width="5.42578125" style="39" customWidth="1"/>
    <col min="15355" max="15355" width="25.42578125" style="39" customWidth="1"/>
    <col min="15356" max="15356" width="9.140625" style="39" customWidth="1"/>
    <col min="15357" max="15357" width="8.42578125" style="39" customWidth="1"/>
    <col min="15358" max="15358" width="33.5703125" style="39" customWidth="1"/>
    <col min="15359" max="15359" width="11.140625" style="39" customWidth="1"/>
    <col min="15360" max="15609" width="11.42578125" style="39"/>
    <col min="15610" max="15610" width="5.42578125" style="39" customWidth="1"/>
    <col min="15611" max="15611" width="25.42578125" style="39" customWidth="1"/>
    <col min="15612" max="15612" width="9.140625" style="39" customWidth="1"/>
    <col min="15613" max="15613" width="8.42578125" style="39" customWidth="1"/>
    <col min="15614" max="15614" width="33.5703125" style="39" customWidth="1"/>
    <col min="15615" max="15615" width="11.140625" style="39" customWidth="1"/>
    <col min="15616" max="15865" width="11.42578125" style="39"/>
    <col min="15866" max="15866" width="5.42578125" style="39" customWidth="1"/>
    <col min="15867" max="15867" width="25.42578125" style="39" customWidth="1"/>
    <col min="15868" max="15868" width="9.140625" style="39" customWidth="1"/>
    <col min="15869" max="15869" width="8.42578125" style="39" customWidth="1"/>
    <col min="15870" max="15870" width="33.5703125" style="39" customWidth="1"/>
    <col min="15871" max="15871" width="11.140625" style="39" customWidth="1"/>
    <col min="15872" max="16121" width="11.42578125" style="39"/>
    <col min="16122" max="16122" width="5.42578125" style="39" customWidth="1"/>
    <col min="16123" max="16123" width="25.42578125" style="39" customWidth="1"/>
    <col min="16124" max="16124" width="9.140625" style="39" customWidth="1"/>
    <col min="16125" max="16125" width="8.42578125" style="39" customWidth="1"/>
    <col min="16126" max="16126" width="33.5703125" style="39" customWidth="1"/>
    <col min="16127" max="16127" width="11.140625" style="39" customWidth="1"/>
    <col min="16128" max="16384" width="11.42578125" style="39"/>
  </cols>
  <sheetData>
    <row r="1" spans="1:7" ht="15" customHeight="1" x14ac:dyDescent="0.2">
      <c r="F1" s="31" t="s">
        <v>0</v>
      </c>
    </row>
    <row r="2" spans="1:7" ht="15" customHeight="1" x14ac:dyDescent="0.2">
      <c r="F2" s="32" t="s">
        <v>29</v>
      </c>
    </row>
    <row r="3" spans="1:7" ht="15" customHeight="1" x14ac:dyDescent="0.2"/>
    <row r="4" spans="1:7" s="41" customFormat="1" ht="15" customHeight="1" x14ac:dyDescent="0.25">
      <c r="A4" s="40"/>
    </row>
    <row r="5" spans="1:7" ht="21" customHeight="1" x14ac:dyDescent="0.2">
      <c r="A5" s="143" t="s">
        <v>57</v>
      </c>
      <c r="B5" s="144"/>
      <c r="C5" s="144"/>
      <c r="D5" s="144"/>
      <c r="E5" s="144"/>
      <c r="F5" s="145"/>
    </row>
    <row r="6" spans="1:7" ht="30" customHeight="1" x14ac:dyDescent="0.2">
      <c r="A6" s="146" t="s">
        <v>40</v>
      </c>
      <c r="B6" s="146"/>
      <c r="C6" s="146"/>
      <c r="D6" s="146"/>
      <c r="E6" s="146"/>
      <c r="F6" s="146"/>
    </row>
    <row r="7" spans="1:7" ht="23.25" customHeight="1" x14ac:dyDescent="0.2">
      <c r="A7" s="42" t="s">
        <v>41</v>
      </c>
      <c r="B7" s="42" t="s">
        <v>42</v>
      </c>
      <c r="C7" s="42">
        <v>2018</v>
      </c>
      <c r="D7" s="42">
        <v>2019</v>
      </c>
      <c r="E7" s="42">
        <v>2020</v>
      </c>
      <c r="F7" s="42" t="s">
        <v>58</v>
      </c>
    </row>
    <row r="8" spans="1:7" ht="4.5" customHeight="1" x14ac:dyDescent="0.2">
      <c r="A8" s="43"/>
      <c r="B8" s="43"/>
      <c r="C8" s="43"/>
      <c r="D8" s="43"/>
      <c r="E8" s="43"/>
      <c r="F8" s="43"/>
    </row>
    <row r="9" spans="1:7" ht="15" customHeight="1" x14ac:dyDescent="0.2">
      <c r="A9" s="44" t="s">
        <v>43</v>
      </c>
      <c r="B9" s="45"/>
      <c r="C9" s="45"/>
      <c r="D9" s="45"/>
      <c r="E9" s="46"/>
      <c r="F9" s="46"/>
    </row>
    <row r="10" spans="1:7" ht="27.95" customHeight="1" x14ac:dyDescent="0.2">
      <c r="A10" s="51">
        <v>1</v>
      </c>
      <c r="B10" s="52" t="s">
        <v>124</v>
      </c>
      <c r="C10" s="63">
        <v>22.1</v>
      </c>
      <c r="D10" s="63">
        <v>19.167821864816414</v>
      </c>
      <c r="E10" s="63">
        <f>reprobacion!B11</f>
        <v>29.9</v>
      </c>
      <c r="F10" s="64">
        <f>E10-D10</f>
        <v>10.732178135183585</v>
      </c>
      <c r="G10" s="50"/>
    </row>
    <row r="11" spans="1:7" ht="27.95" customHeight="1" x14ac:dyDescent="0.2">
      <c r="A11" s="47">
        <v>2</v>
      </c>
      <c r="B11" s="48" t="s">
        <v>126</v>
      </c>
      <c r="C11" s="49">
        <v>5.2</v>
      </c>
      <c r="D11" s="49">
        <v>0</v>
      </c>
      <c r="E11" s="49">
        <v>0</v>
      </c>
      <c r="F11" s="49">
        <f>E11-D11</f>
        <v>0</v>
      </c>
      <c r="G11" s="50"/>
    </row>
    <row r="12" spans="1:7" ht="27.95" customHeight="1" x14ac:dyDescent="0.2">
      <c r="A12" s="51">
        <v>3</v>
      </c>
      <c r="B12" s="52" t="s">
        <v>44</v>
      </c>
      <c r="C12" s="53">
        <v>47444</v>
      </c>
      <c r="D12" s="53">
        <v>48287</v>
      </c>
      <c r="E12" s="53">
        <f>capacitacion!B11</f>
        <v>28368</v>
      </c>
      <c r="F12" s="53">
        <f>E12-D12</f>
        <v>-19919</v>
      </c>
      <c r="G12" s="50"/>
    </row>
    <row r="13" spans="1:7" ht="27.95" customHeight="1" x14ac:dyDescent="0.2">
      <c r="A13" s="47">
        <v>4</v>
      </c>
      <c r="B13" s="48" t="s">
        <v>45</v>
      </c>
      <c r="C13" s="54">
        <v>11712</v>
      </c>
      <c r="D13" s="54">
        <v>8823</v>
      </c>
      <c r="E13" s="54">
        <f>servtec!B11</f>
        <v>3773</v>
      </c>
      <c r="F13" s="54">
        <f t="shared" ref="F13:F14" si="0">E13-D13</f>
        <v>-5050</v>
      </c>
      <c r="G13" s="50"/>
    </row>
    <row r="14" spans="1:7" ht="27.95" customHeight="1" x14ac:dyDescent="0.2">
      <c r="A14" s="51">
        <v>5</v>
      </c>
      <c r="B14" s="52" t="s">
        <v>46</v>
      </c>
      <c r="C14" s="53">
        <v>69287</v>
      </c>
      <c r="D14" s="53">
        <v>87004</v>
      </c>
      <c r="E14" s="53">
        <f>Certificaciones!B11</f>
        <v>24371</v>
      </c>
      <c r="F14" s="53">
        <f t="shared" si="0"/>
        <v>-62633</v>
      </c>
      <c r="G14" s="50"/>
    </row>
    <row r="15" spans="1:7" ht="27.95" customHeight="1" x14ac:dyDescent="0.2">
      <c r="A15" s="47">
        <v>6</v>
      </c>
      <c r="B15" s="48" t="s">
        <v>47</v>
      </c>
      <c r="C15" s="49">
        <v>4.91</v>
      </c>
      <c r="D15" s="49">
        <v>2.5732492397465578</v>
      </c>
      <c r="E15" s="49">
        <f>becas_ext!B11</f>
        <v>4.4466054385017104</v>
      </c>
      <c r="F15" s="49">
        <f>E15-D15</f>
        <v>1.8733561987551526</v>
      </c>
      <c r="G15" s="50"/>
    </row>
    <row r="16" spans="1:7" ht="9" customHeight="1" x14ac:dyDescent="0.2">
      <c r="A16" s="55"/>
      <c r="B16" s="56"/>
      <c r="C16" s="57"/>
      <c r="D16" s="57"/>
      <c r="E16" s="57"/>
      <c r="F16" s="57"/>
    </row>
    <row r="17" spans="1:7" ht="15" customHeight="1" x14ac:dyDescent="0.2">
      <c r="A17" s="58" t="s">
        <v>48</v>
      </c>
      <c r="B17" s="59"/>
      <c r="C17" s="59"/>
      <c r="D17" s="59"/>
      <c r="E17" s="60"/>
      <c r="F17" s="60"/>
    </row>
    <row r="18" spans="1:7" ht="35.1" customHeight="1" x14ac:dyDescent="0.2">
      <c r="A18" s="61">
        <v>6</v>
      </c>
      <c r="B18" s="62" t="s">
        <v>49</v>
      </c>
      <c r="C18" s="63">
        <v>25.582583979944655</v>
      </c>
      <c r="D18" s="63">
        <v>27.976092784035028</v>
      </c>
      <c r="E18" s="63">
        <f>cd!D13</f>
        <v>28.024552080097447</v>
      </c>
      <c r="F18" s="64">
        <f t="shared" ref="F18:F25" si="1">E18-D18</f>
        <v>4.8459296062418389E-2</v>
      </c>
      <c r="G18" s="65"/>
    </row>
    <row r="19" spans="1:7" ht="35.1" customHeight="1" x14ac:dyDescent="0.2">
      <c r="A19" s="47">
        <v>7</v>
      </c>
      <c r="B19" s="66" t="s">
        <v>50</v>
      </c>
      <c r="C19" s="67">
        <v>98.91686570291327</v>
      </c>
      <c r="D19" s="67">
        <v>99.65861343885777</v>
      </c>
      <c r="E19" s="67">
        <f>eprt!D13</f>
        <v>99.727492801307719</v>
      </c>
      <c r="F19" s="67">
        <f t="shared" si="1"/>
        <v>6.8879362449948189E-2</v>
      </c>
      <c r="G19" s="65"/>
    </row>
    <row r="20" spans="1:7" ht="39" customHeight="1" x14ac:dyDescent="0.2">
      <c r="A20" s="61">
        <v>8</v>
      </c>
      <c r="B20" s="62" t="s">
        <v>51</v>
      </c>
      <c r="C20" s="64">
        <v>100</v>
      </c>
      <c r="D20" s="64">
        <v>99.998357264874755</v>
      </c>
      <c r="E20" s="64">
        <f>epr!D13</f>
        <v>100</v>
      </c>
      <c r="F20" s="64">
        <f t="shared" si="1"/>
        <v>1.6427351252445987E-3</v>
      </c>
      <c r="G20" s="65"/>
    </row>
    <row r="21" spans="1:7" ht="41.25" customHeight="1" x14ac:dyDescent="0.2">
      <c r="A21" s="47">
        <v>9</v>
      </c>
      <c r="B21" s="66" t="s">
        <v>52</v>
      </c>
      <c r="C21" s="67">
        <v>98.916828345637754</v>
      </c>
      <c r="D21" s="67">
        <v>99.658610725217926</v>
      </c>
      <c r="E21" s="67">
        <f>egc!D13</f>
        <v>99.727492801307719</v>
      </c>
      <c r="F21" s="67">
        <f t="shared" si="1"/>
        <v>6.8882076089792577E-2</v>
      </c>
      <c r="G21" s="65"/>
    </row>
    <row r="22" spans="1:7" ht="40.5" customHeight="1" x14ac:dyDescent="0.2">
      <c r="A22" s="61">
        <v>10</v>
      </c>
      <c r="B22" s="62" t="s">
        <v>53</v>
      </c>
      <c r="C22" s="64">
        <v>100</v>
      </c>
      <c r="D22" s="64">
        <v>100</v>
      </c>
      <c r="E22" s="64">
        <f>egi!D13</f>
        <v>0</v>
      </c>
      <c r="F22" s="64">
        <f t="shared" si="1"/>
        <v>-100</v>
      </c>
      <c r="G22" s="65"/>
    </row>
    <row r="23" spans="1:7" ht="35.1" customHeight="1" x14ac:dyDescent="0.2">
      <c r="A23" s="47">
        <v>11</v>
      </c>
      <c r="B23" s="66" t="s">
        <v>54</v>
      </c>
      <c r="C23" s="67">
        <v>1.4040816055719811</v>
      </c>
      <c r="D23" s="67">
        <v>2.0193555256192162</v>
      </c>
      <c r="E23" s="67">
        <f>auto!$D$13</f>
        <v>2.8831666156802762</v>
      </c>
      <c r="F23" s="67">
        <f t="shared" si="1"/>
        <v>0.86381109006106005</v>
      </c>
      <c r="G23" s="65"/>
    </row>
    <row r="24" spans="1:7" ht="35.1" customHeight="1" x14ac:dyDescent="0.2">
      <c r="A24" s="61">
        <v>12</v>
      </c>
      <c r="B24" s="62" t="s">
        <v>55</v>
      </c>
      <c r="C24" s="64">
        <v>110.01335736258588</v>
      </c>
      <c r="D24" s="64">
        <v>129.71879068866571</v>
      </c>
      <c r="E24" s="64">
        <f>capip!D13</f>
        <v>91.952700794895705</v>
      </c>
      <c r="F24" s="64">
        <f t="shared" si="1"/>
        <v>-37.766089893770001</v>
      </c>
      <c r="G24" s="65"/>
    </row>
    <row r="25" spans="1:7" ht="45" customHeight="1" x14ac:dyDescent="0.2">
      <c r="A25" s="47">
        <v>13</v>
      </c>
      <c r="B25" s="66" t="s">
        <v>56</v>
      </c>
      <c r="C25" s="67">
        <v>98.91686570291327</v>
      </c>
      <c r="D25" s="67">
        <v>99.65861343885777</v>
      </c>
      <c r="E25" s="67">
        <f>cnpr!D13</f>
        <v>99.727492801307719</v>
      </c>
      <c r="F25" s="67">
        <f t="shared" si="1"/>
        <v>6.8879362449948189E-2</v>
      </c>
      <c r="G25" s="65"/>
    </row>
    <row r="26" spans="1:7" ht="12" customHeight="1" x14ac:dyDescent="0.2">
      <c r="A26" s="68"/>
      <c r="B26" s="69"/>
      <c r="C26" s="70"/>
      <c r="D26" s="70"/>
      <c r="E26" s="70"/>
      <c r="F26" s="70"/>
    </row>
    <row r="27" spans="1:7" ht="98.25" customHeight="1" x14ac:dyDescent="0.2">
      <c r="A27" s="147" t="s">
        <v>125</v>
      </c>
      <c r="B27" s="147"/>
      <c r="C27" s="147"/>
      <c r="D27" s="147"/>
      <c r="E27" s="147"/>
      <c r="F27" s="147"/>
    </row>
    <row r="28" spans="1:7" ht="98.25" customHeight="1" x14ac:dyDescent="0.2">
      <c r="A28" s="139"/>
      <c r="B28" s="139"/>
      <c r="C28" s="139"/>
      <c r="D28" s="139"/>
      <c r="E28" s="139"/>
      <c r="F28" s="139"/>
    </row>
    <row r="31" spans="1:7" x14ac:dyDescent="0.2">
      <c r="B31" s="160" t="s">
        <v>128</v>
      </c>
      <c r="C31" s="159"/>
      <c r="D31" s="160"/>
      <c r="E31" s="160" t="s">
        <v>129</v>
      </c>
      <c r="F31" s="160"/>
    </row>
    <row r="32" spans="1:7" x14ac:dyDescent="0.2">
      <c r="B32" s="159" t="s">
        <v>127</v>
      </c>
      <c r="C32" s="159"/>
      <c r="D32" s="159"/>
      <c r="E32" s="159" t="s">
        <v>30</v>
      </c>
      <c r="F32" s="159"/>
    </row>
    <row r="33" spans="2:6" x14ac:dyDescent="0.2">
      <c r="B33" s="159"/>
      <c r="C33" s="159"/>
      <c r="D33" s="159"/>
      <c r="E33" s="159"/>
      <c r="F33" s="159"/>
    </row>
  </sheetData>
  <mergeCells count="3">
    <mergeCell ref="A5:F5"/>
    <mergeCell ref="A6:F6"/>
    <mergeCell ref="A27:F27"/>
  </mergeCells>
  <printOptions horizontalCentered="1"/>
  <pageMargins left="0.31496062992125984" right="0.31496062992125984" top="0.55118110236220474" bottom="0.55118110236220474" header="0.31496062992125984" footer="0.31496062992125984"/>
  <pageSetup scale="80"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0"/>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7.5" customHeight="1" x14ac:dyDescent="0.25">
      <c r="A5" s="36" t="s">
        <v>35</v>
      </c>
      <c r="B5" s="2"/>
      <c r="C5" s="2"/>
      <c r="D5" s="2"/>
    </row>
    <row r="6" spans="1:11" customFormat="1" ht="25.5" customHeight="1" x14ac:dyDescent="0.25">
      <c r="A6" s="3" t="s">
        <v>1</v>
      </c>
      <c r="C6" s="4"/>
      <c r="D6" s="4"/>
    </row>
    <row r="7" spans="1:11" customFormat="1" ht="12.75" customHeight="1" x14ac:dyDescent="0.25">
      <c r="A7" s="5"/>
      <c r="B7" s="151"/>
      <c r="C7" s="151"/>
      <c r="D7" s="151"/>
    </row>
    <row r="8" spans="1:11" s="27" customFormat="1" ht="40.5" x14ac:dyDescent="0.25">
      <c r="A8" s="6" t="s">
        <v>2</v>
      </c>
      <c r="B8" s="7" t="s">
        <v>14</v>
      </c>
      <c r="C8" s="7" t="s">
        <v>15</v>
      </c>
      <c r="D8" s="7" t="s">
        <v>16</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658646.19099999999</v>
      </c>
      <c r="C10" s="15">
        <v>653670.79200000002</v>
      </c>
      <c r="D10" s="16">
        <f>(C10/B10)*100</f>
        <v>99.244602175191204</v>
      </c>
      <c r="E10"/>
      <c r="F10"/>
      <c r="G10"/>
      <c r="H10"/>
      <c r="I10"/>
      <c r="J10"/>
      <c r="K10"/>
    </row>
    <row r="11" spans="1:11" ht="15" x14ac:dyDescent="0.25">
      <c r="A11" s="17">
        <v>2018</v>
      </c>
      <c r="B11" s="18">
        <v>635662.96</v>
      </c>
      <c r="C11" s="18">
        <v>628777.63899999997</v>
      </c>
      <c r="D11" s="19">
        <f>(C11/B11)*100</f>
        <v>98.916828345637754</v>
      </c>
      <c r="E11"/>
      <c r="F11"/>
      <c r="G11"/>
      <c r="H11"/>
      <c r="I11"/>
      <c r="J11"/>
      <c r="K11"/>
    </row>
    <row r="12" spans="1:11" ht="15" x14ac:dyDescent="0.25">
      <c r="A12" s="20">
        <v>2019</v>
      </c>
      <c r="B12" s="15">
        <v>600084.75699999998</v>
      </c>
      <c r="C12" s="15">
        <v>598036.13199999998</v>
      </c>
      <c r="D12" s="16">
        <f t="shared" ref="D12" si="0">(C12/B12)*100</f>
        <v>99.658610725217926</v>
      </c>
      <c r="E12"/>
      <c r="F12"/>
      <c r="G12"/>
      <c r="H12"/>
      <c r="I12"/>
      <c r="J12"/>
      <c r="K12"/>
    </row>
    <row r="13" spans="1:11" ht="15" x14ac:dyDescent="0.25">
      <c r="A13" s="17">
        <v>2020</v>
      </c>
      <c r="B13" s="18">
        <v>619034.65599999996</v>
      </c>
      <c r="C13" s="18">
        <v>617347.74199999997</v>
      </c>
      <c r="D13" s="19">
        <f>IF(B13=0,0,C13/B13*100)</f>
        <v>99.727492801307719</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18949.898999999976</v>
      </c>
      <c r="C15" s="24">
        <f t="shared" ref="C15:D15" si="1">C13-C12</f>
        <v>19311.609999999986</v>
      </c>
      <c r="D15" s="24">
        <f t="shared" si="1"/>
        <v>6.8882076089792577E-2</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Corriente)</v>
      </c>
      <c r="C17" t="str">
        <f>C8</f>
        <v>Presupuesto Ejercido (Gasto Corriente)</v>
      </c>
      <c r="D17" s="29" t="str">
        <f>D8</f>
        <v xml:space="preserve">Evolución del Gasto Corriente </v>
      </c>
      <c r="E17"/>
      <c r="F17"/>
      <c r="G17"/>
      <c r="H17"/>
      <c r="I17"/>
      <c r="J17"/>
      <c r="K17"/>
    </row>
    <row r="18" spans="1:11" ht="15" x14ac:dyDescent="0.25">
      <c r="A18">
        <f t="shared" ref="A18:D21" si="2">A10</f>
        <v>2017</v>
      </c>
      <c r="B18">
        <f t="shared" si="2"/>
        <v>658646.19099999999</v>
      </c>
      <c r="C18">
        <f t="shared" si="2"/>
        <v>653670.79200000002</v>
      </c>
      <c r="D18">
        <f t="shared" si="2"/>
        <v>99.244602175191204</v>
      </c>
      <c r="E18"/>
      <c r="F18"/>
      <c r="G18"/>
      <c r="H18"/>
      <c r="I18"/>
      <c r="J18"/>
      <c r="K18"/>
    </row>
    <row r="19" spans="1:11" ht="15" x14ac:dyDescent="0.25">
      <c r="A19">
        <f t="shared" si="2"/>
        <v>2018</v>
      </c>
      <c r="B19">
        <f t="shared" si="2"/>
        <v>635662.96</v>
      </c>
      <c r="C19">
        <f t="shared" si="2"/>
        <v>628777.63899999997</v>
      </c>
      <c r="D19">
        <f t="shared" si="2"/>
        <v>98.916828345637754</v>
      </c>
      <c r="E19"/>
      <c r="F19"/>
      <c r="G19"/>
      <c r="H19"/>
      <c r="I19"/>
      <c r="J19"/>
      <c r="K19"/>
    </row>
    <row r="20" spans="1:11" ht="15" x14ac:dyDescent="0.25">
      <c r="A20">
        <f t="shared" si="2"/>
        <v>2019</v>
      </c>
      <c r="B20">
        <f t="shared" si="2"/>
        <v>600084.75699999998</v>
      </c>
      <c r="C20">
        <f t="shared" si="2"/>
        <v>598036.13199999998</v>
      </c>
      <c r="D20">
        <f t="shared" si="2"/>
        <v>99.658610725217926</v>
      </c>
      <c r="E20"/>
      <c r="F20"/>
      <c r="G20"/>
      <c r="H20"/>
      <c r="I20"/>
      <c r="J20"/>
      <c r="K20"/>
    </row>
    <row r="21" spans="1:11" ht="15" x14ac:dyDescent="0.25">
      <c r="A21">
        <f t="shared" si="2"/>
        <v>2020</v>
      </c>
      <c r="B21">
        <f t="shared" si="2"/>
        <v>619034.65599999996</v>
      </c>
      <c r="C21">
        <f t="shared" si="2"/>
        <v>617347.74199999997</v>
      </c>
      <c r="D21">
        <f t="shared" si="2"/>
        <v>99.727492801307719</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113</v>
      </c>
      <c r="B36" s="35"/>
      <c r="C36" s="35"/>
      <c r="D36" s="35"/>
      <c r="E36"/>
      <c r="F36"/>
      <c r="G36"/>
      <c r="H36"/>
      <c r="I36"/>
      <c r="J36"/>
      <c r="K36"/>
    </row>
    <row r="37" spans="1:11" ht="15" x14ac:dyDescent="0.25">
      <c r="A37" s="35" t="s">
        <v>110</v>
      </c>
      <c r="B37" s="35"/>
      <c r="C37" s="35"/>
      <c r="D37" s="35"/>
      <c r="E37"/>
      <c r="F37"/>
      <c r="G37"/>
      <c r="H37"/>
      <c r="I37"/>
      <c r="J37"/>
      <c r="K37"/>
    </row>
    <row r="38" spans="1:11" ht="15" x14ac:dyDescent="0.25">
      <c r="A38" s="35"/>
      <c r="B38" s="35"/>
      <c r="C38" s="35"/>
      <c r="D38" s="35"/>
      <c r="E38"/>
      <c r="F38"/>
      <c r="G38"/>
      <c r="H38"/>
      <c r="I38"/>
      <c r="J38"/>
      <c r="K38"/>
    </row>
    <row r="39" spans="1:11" ht="12.75" x14ac:dyDescent="0.2">
      <c r="A39" s="35"/>
      <c r="B39" s="35"/>
      <c r="C39" s="35"/>
      <c r="D39" s="35"/>
    </row>
    <row r="40" spans="1:11" ht="12.75" x14ac:dyDescent="0.2">
      <c r="A40" s="35"/>
      <c r="B40" s="35"/>
      <c r="C40" s="35"/>
      <c r="D40"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3" customHeight="1" x14ac:dyDescent="0.25">
      <c r="A5" s="36" t="s">
        <v>36</v>
      </c>
      <c r="B5" s="2"/>
      <c r="C5" s="2"/>
      <c r="D5" s="2"/>
    </row>
    <row r="6" spans="1:11" customFormat="1" ht="25.5" customHeight="1" x14ac:dyDescent="0.25">
      <c r="A6" s="3" t="s">
        <v>1</v>
      </c>
      <c r="C6" s="4"/>
      <c r="D6" s="4"/>
    </row>
    <row r="7" spans="1:11" customFormat="1" ht="12.75" customHeight="1" x14ac:dyDescent="0.25">
      <c r="A7" s="5"/>
      <c r="B7" s="151"/>
      <c r="C7" s="151"/>
      <c r="D7" s="151"/>
    </row>
    <row r="8" spans="1:11" s="9" customFormat="1" ht="40.5" x14ac:dyDescent="0.25">
      <c r="A8" s="6" t="s">
        <v>2</v>
      </c>
      <c r="B8" s="7" t="s">
        <v>17</v>
      </c>
      <c r="C8" s="7" t="s">
        <v>18</v>
      </c>
      <c r="D8" s="7" t="s">
        <v>19</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0</v>
      </c>
      <c r="C10" s="15">
        <v>0</v>
      </c>
      <c r="D10" s="16">
        <f>IF(B10=0,0,C10/B10*100)</f>
        <v>0</v>
      </c>
      <c r="E10"/>
      <c r="F10"/>
      <c r="G10"/>
      <c r="H10"/>
      <c r="I10"/>
      <c r="J10"/>
      <c r="K10"/>
    </row>
    <row r="11" spans="1:11" ht="15" x14ac:dyDescent="0.25">
      <c r="A11" s="17">
        <v>2018</v>
      </c>
      <c r="B11" s="18">
        <v>21.923999999999999</v>
      </c>
      <c r="C11" s="18">
        <v>21.923999999999999</v>
      </c>
      <c r="D11" s="19">
        <f>IF(B11=0,0,C11/B11*100)</f>
        <v>100</v>
      </c>
      <c r="E11"/>
      <c r="F11"/>
      <c r="G11"/>
      <c r="H11"/>
      <c r="I11"/>
      <c r="J11"/>
      <c r="K11"/>
    </row>
    <row r="12" spans="1:11" ht="15" x14ac:dyDescent="0.25">
      <c r="A12" s="20">
        <v>2019</v>
      </c>
      <c r="B12" s="15">
        <v>4.7699999999999996</v>
      </c>
      <c r="C12" s="15">
        <v>4.7699999999999996</v>
      </c>
      <c r="D12" s="16">
        <f>IF(B12=0,0,C12/B12*100)</f>
        <v>100</v>
      </c>
      <c r="E12"/>
      <c r="F12"/>
      <c r="G12"/>
      <c r="H12"/>
      <c r="I12"/>
      <c r="J12"/>
      <c r="K12"/>
    </row>
    <row r="13" spans="1:11" ht="15" x14ac:dyDescent="0.25">
      <c r="A13" s="17">
        <v>2020</v>
      </c>
      <c r="B13" s="18">
        <v>0</v>
      </c>
      <c r="C13" s="18">
        <v>0</v>
      </c>
      <c r="D13" s="19">
        <f>IF(B13=0,0,C13/B13*100)</f>
        <v>0</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-4.7699999999999996</v>
      </c>
      <c r="C15" s="24">
        <f t="shared" ref="C15:D15" si="0">C13-C12</f>
        <v>-4.7699999999999996</v>
      </c>
      <c r="D15" s="24">
        <f t="shared" si="0"/>
        <v>-100</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de Inversión)</v>
      </c>
      <c r="C17" t="str">
        <f>C8</f>
        <v>Presupuesto Ejercido (Gasto de Inversión)</v>
      </c>
      <c r="D17" s="29" t="str">
        <f>D8</f>
        <v>Evolución del Gasto de Inversión</v>
      </c>
      <c r="E17"/>
      <c r="F17"/>
      <c r="G17"/>
      <c r="H17"/>
      <c r="I17"/>
      <c r="J17"/>
      <c r="K17"/>
    </row>
    <row r="18" spans="1:11" ht="15" x14ac:dyDescent="0.25">
      <c r="A18">
        <f t="shared" ref="A18:D21" si="1">A10</f>
        <v>2017</v>
      </c>
      <c r="B18">
        <f t="shared" si="1"/>
        <v>0</v>
      </c>
      <c r="C18">
        <f t="shared" si="1"/>
        <v>0</v>
      </c>
      <c r="D18">
        <f t="shared" si="1"/>
        <v>0</v>
      </c>
      <c r="E18"/>
      <c r="F18"/>
      <c r="G18"/>
      <c r="H18"/>
      <c r="I18"/>
      <c r="J18"/>
      <c r="K18"/>
    </row>
    <row r="19" spans="1:11" ht="15" x14ac:dyDescent="0.25">
      <c r="A19">
        <f t="shared" si="1"/>
        <v>2018</v>
      </c>
      <c r="B19">
        <f t="shared" si="1"/>
        <v>21.923999999999999</v>
      </c>
      <c r="C19">
        <f t="shared" si="1"/>
        <v>21.923999999999999</v>
      </c>
      <c r="D19">
        <f t="shared" si="1"/>
        <v>100</v>
      </c>
      <c r="E19"/>
      <c r="F19"/>
      <c r="G19"/>
      <c r="H19"/>
      <c r="I19"/>
      <c r="J19"/>
      <c r="K19"/>
    </row>
    <row r="20" spans="1:11" ht="15" x14ac:dyDescent="0.25">
      <c r="A20">
        <f t="shared" si="1"/>
        <v>2019</v>
      </c>
      <c r="B20">
        <f t="shared" si="1"/>
        <v>4.7699999999999996</v>
      </c>
      <c r="C20">
        <f t="shared" si="1"/>
        <v>4.7699999999999996</v>
      </c>
      <c r="D20">
        <f t="shared" si="1"/>
        <v>100</v>
      </c>
      <c r="E20"/>
      <c r="F20"/>
      <c r="G20"/>
      <c r="H20"/>
      <c r="I20"/>
      <c r="J20"/>
      <c r="K20"/>
    </row>
    <row r="21" spans="1:11" ht="15" x14ac:dyDescent="0.25">
      <c r="A21">
        <f t="shared" si="1"/>
        <v>2020</v>
      </c>
      <c r="B21">
        <f t="shared" si="1"/>
        <v>0</v>
      </c>
      <c r="C21">
        <f t="shared" si="1"/>
        <v>0</v>
      </c>
      <c r="D21">
        <f t="shared" si="1"/>
        <v>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113</v>
      </c>
      <c r="B36" s="35"/>
      <c r="C36" s="35"/>
      <c r="D36" s="35"/>
      <c r="E36"/>
      <c r="F36"/>
      <c r="G36"/>
      <c r="H36"/>
      <c r="I36"/>
      <c r="J36"/>
      <c r="K36"/>
    </row>
    <row r="37" spans="1:11" ht="15" x14ac:dyDescent="0.25">
      <c r="A37" s="35" t="s">
        <v>110</v>
      </c>
      <c r="B37" s="35"/>
      <c r="C37" s="35"/>
      <c r="D37" s="35"/>
      <c r="E37"/>
      <c r="F37"/>
      <c r="G37"/>
      <c r="H37"/>
      <c r="I37"/>
      <c r="J37"/>
      <c r="K37"/>
    </row>
    <row r="38" spans="1:11" ht="15" x14ac:dyDescent="0.25">
      <c r="A38" s="35"/>
      <c r="B38" s="35"/>
      <c r="C38" s="35"/>
      <c r="D38" s="35"/>
      <c r="E38"/>
      <c r="F38"/>
      <c r="G38"/>
      <c r="H38"/>
      <c r="I38"/>
      <c r="J38"/>
      <c r="K38"/>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2.25" customHeight="1" x14ac:dyDescent="0.25">
      <c r="A5" s="36" t="s">
        <v>37</v>
      </c>
      <c r="B5" s="2"/>
      <c r="C5" s="2"/>
      <c r="D5" s="2"/>
    </row>
    <row r="6" spans="1:11" customFormat="1" ht="25.5" customHeight="1" x14ac:dyDescent="0.25">
      <c r="A6" s="3" t="s">
        <v>1</v>
      </c>
      <c r="C6" s="4"/>
      <c r="D6" s="4"/>
    </row>
    <row r="7" spans="1:11" customFormat="1" ht="12.75" customHeight="1" x14ac:dyDescent="0.25">
      <c r="A7" s="5"/>
      <c r="B7" s="151"/>
      <c r="C7" s="151"/>
      <c r="D7" s="151"/>
    </row>
    <row r="8" spans="1:11" s="9" customFormat="1" ht="27" x14ac:dyDescent="0.25">
      <c r="A8" s="6" t="s">
        <v>2</v>
      </c>
      <c r="B8" s="7" t="s">
        <v>20</v>
      </c>
      <c r="C8" s="7" t="s">
        <v>21</v>
      </c>
      <c r="D8" s="7" t="s">
        <v>22</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653670.79200000002</v>
      </c>
      <c r="C10" s="15">
        <v>9727.9009999999998</v>
      </c>
      <c r="D10" s="16">
        <f>(C10/B10)*100</f>
        <v>1.4881957583321237</v>
      </c>
      <c r="E10"/>
      <c r="F10"/>
      <c r="G10"/>
      <c r="H10"/>
      <c r="I10"/>
      <c r="J10"/>
      <c r="K10"/>
    </row>
    <row r="11" spans="1:11" ht="15" x14ac:dyDescent="0.25">
      <c r="A11" s="17">
        <v>2018</v>
      </c>
      <c r="B11" s="18">
        <v>628799.56299999997</v>
      </c>
      <c r="C11" s="18">
        <v>8828.8590000000004</v>
      </c>
      <c r="D11" s="19">
        <f>(C11/B11)*100</f>
        <v>1.4040816055719811</v>
      </c>
      <c r="E11"/>
      <c r="F11"/>
      <c r="G11"/>
      <c r="H11"/>
      <c r="I11"/>
      <c r="J11"/>
      <c r="K11"/>
    </row>
    <row r="12" spans="1:11" ht="15" x14ac:dyDescent="0.25">
      <c r="A12" s="20">
        <v>2019</v>
      </c>
      <c r="B12" s="15">
        <v>598040.902</v>
      </c>
      <c r="C12" s="15">
        <v>12076.572</v>
      </c>
      <c r="D12" s="16">
        <f t="shared" ref="D12" si="0">(C12/B12)*100</f>
        <v>2.0193555256192162</v>
      </c>
      <c r="E12"/>
      <c r="F12"/>
      <c r="G12"/>
      <c r="H12"/>
      <c r="I12"/>
      <c r="J12"/>
      <c r="K12"/>
    </row>
    <row r="13" spans="1:11" ht="15" x14ac:dyDescent="0.25">
      <c r="A13" s="17">
        <v>2020</v>
      </c>
      <c r="B13" s="18">
        <v>617347.74199999997</v>
      </c>
      <c r="C13" s="18">
        <v>17799.164000000001</v>
      </c>
      <c r="D13" s="19">
        <f>IF(B13=0,0,C13/B13*100)</f>
        <v>2.8831666156802762</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19306.839999999967</v>
      </c>
      <c r="C15" s="24">
        <f t="shared" ref="C15:D15" si="1">C13-C12</f>
        <v>5722.5920000000006</v>
      </c>
      <c r="D15" s="24">
        <f t="shared" si="1"/>
        <v>0.86381109006106005</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Ejercido Total</v>
      </c>
      <c r="C17" t="str">
        <f>C8</f>
        <v>Ingresos Propios ejercidos</v>
      </c>
      <c r="D17" s="29" t="str">
        <f>D8</f>
        <v>Índice de Autofinancimiento</v>
      </c>
      <c r="E17"/>
      <c r="F17"/>
      <c r="G17"/>
      <c r="H17"/>
      <c r="I17"/>
      <c r="J17"/>
      <c r="K17"/>
    </row>
    <row r="18" spans="1:11" ht="15" x14ac:dyDescent="0.25">
      <c r="A18">
        <f t="shared" ref="A18:D21" si="2">A10</f>
        <v>2017</v>
      </c>
      <c r="B18">
        <f t="shared" si="2"/>
        <v>653670.79200000002</v>
      </c>
      <c r="C18">
        <f t="shared" si="2"/>
        <v>9727.9009999999998</v>
      </c>
      <c r="D18">
        <f t="shared" si="2"/>
        <v>1.4881957583321237</v>
      </c>
      <c r="E18"/>
      <c r="F18"/>
      <c r="G18"/>
      <c r="H18"/>
      <c r="I18"/>
      <c r="J18"/>
      <c r="K18"/>
    </row>
    <row r="19" spans="1:11" ht="15" x14ac:dyDescent="0.25">
      <c r="A19">
        <f t="shared" si="2"/>
        <v>2018</v>
      </c>
      <c r="B19">
        <f t="shared" si="2"/>
        <v>628799.56299999997</v>
      </c>
      <c r="C19">
        <f t="shared" si="2"/>
        <v>8828.8590000000004</v>
      </c>
      <c r="D19">
        <f t="shared" si="2"/>
        <v>1.4040816055719811</v>
      </c>
      <c r="E19"/>
      <c r="F19"/>
      <c r="G19"/>
      <c r="H19"/>
      <c r="I19"/>
      <c r="J19"/>
      <c r="K19"/>
    </row>
    <row r="20" spans="1:11" ht="15" x14ac:dyDescent="0.25">
      <c r="A20">
        <f t="shared" si="2"/>
        <v>2019</v>
      </c>
      <c r="B20">
        <f t="shared" si="2"/>
        <v>598040.902</v>
      </c>
      <c r="C20">
        <f t="shared" si="2"/>
        <v>12076.572</v>
      </c>
      <c r="D20">
        <f t="shared" si="2"/>
        <v>2.0193555256192162</v>
      </c>
      <c r="E20"/>
      <c r="F20"/>
      <c r="G20"/>
      <c r="H20"/>
      <c r="I20"/>
      <c r="J20"/>
      <c r="K20"/>
    </row>
    <row r="21" spans="1:11" ht="15" x14ac:dyDescent="0.25">
      <c r="A21">
        <f t="shared" si="2"/>
        <v>2020</v>
      </c>
      <c r="B21">
        <f t="shared" si="2"/>
        <v>617347.74199999997</v>
      </c>
      <c r="C21">
        <f t="shared" si="2"/>
        <v>17799.164000000001</v>
      </c>
      <c r="D21">
        <f t="shared" si="2"/>
        <v>2.8831666156802762</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2.75" x14ac:dyDescent="0.2">
      <c r="A38" s="35"/>
      <c r="B38" s="35"/>
      <c r="C38" s="35"/>
      <c r="D38" s="35"/>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3.75" customHeight="1" x14ac:dyDescent="0.25">
      <c r="A5" s="36" t="s">
        <v>38</v>
      </c>
      <c r="B5" s="2"/>
      <c r="C5" s="2"/>
      <c r="D5" s="2"/>
    </row>
    <row r="6" spans="1:11" customFormat="1" ht="25.5" customHeight="1" x14ac:dyDescent="0.25">
      <c r="A6" s="3" t="s">
        <v>1</v>
      </c>
      <c r="C6" s="4"/>
      <c r="D6" s="4"/>
    </row>
    <row r="7" spans="1:11" customFormat="1" ht="12.75" customHeight="1" x14ac:dyDescent="0.25">
      <c r="A7" s="5"/>
      <c r="B7" s="151"/>
      <c r="C7" s="151"/>
      <c r="D7" s="151"/>
    </row>
    <row r="8" spans="1:11" s="9" customFormat="1" ht="27" x14ac:dyDescent="0.25">
      <c r="A8" s="6" t="s">
        <v>2</v>
      </c>
      <c r="B8" s="7" t="s">
        <v>23</v>
      </c>
      <c r="C8" s="7" t="s">
        <v>24</v>
      </c>
      <c r="D8" s="7" t="s">
        <v>25</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14703.3</v>
      </c>
      <c r="C10" s="15">
        <v>18126.743999999999</v>
      </c>
      <c r="D10" s="16">
        <f>(C10/B10)*100</f>
        <v>123.28350778396685</v>
      </c>
      <c r="E10"/>
      <c r="F10"/>
      <c r="G10"/>
      <c r="H10"/>
      <c r="I10"/>
      <c r="J10"/>
      <c r="K10"/>
    </row>
    <row r="11" spans="1:11" ht="15" x14ac:dyDescent="0.25">
      <c r="A11" s="17">
        <v>2018</v>
      </c>
      <c r="B11" s="18">
        <v>15714.18</v>
      </c>
      <c r="C11" s="18">
        <v>17287.697</v>
      </c>
      <c r="D11" s="19">
        <f>(C11/B11)*100</f>
        <v>110.01335736258588</v>
      </c>
      <c r="E11"/>
      <c r="F11"/>
      <c r="G11"/>
      <c r="H11"/>
      <c r="I11"/>
      <c r="J11"/>
      <c r="K11"/>
    </row>
    <row r="12" spans="1:11" ht="15" x14ac:dyDescent="0.25">
      <c r="A12" s="20">
        <v>2019</v>
      </c>
      <c r="B12" s="15">
        <v>14115.571</v>
      </c>
      <c r="C12" s="15">
        <v>18310.547999999999</v>
      </c>
      <c r="D12" s="16">
        <f t="shared" ref="D12" si="0">(C12/B12)*100</f>
        <v>129.71879068866571</v>
      </c>
      <c r="E12"/>
      <c r="F12"/>
      <c r="G12"/>
      <c r="H12"/>
      <c r="I12"/>
      <c r="J12"/>
      <c r="K12"/>
    </row>
    <row r="13" spans="1:11" ht="15" x14ac:dyDescent="0.25">
      <c r="A13" s="17">
        <v>2020</v>
      </c>
      <c r="B13" s="18">
        <v>19486.078000000001</v>
      </c>
      <c r="C13" s="18">
        <v>17917.974999999999</v>
      </c>
      <c r="D13" s="19">
        <f>IF(B13=0,0,C13/B13*100)</f>
        <v>91.952700794895705</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5370.5070000000014</v>
      </c>
      <c r="C15" s="24">
        <f t="shared" ref="C15:D15" si="1">C13-C12</f>
        <v>-392.57300000000032</v>
      </c>
      <c r="D15" s="24">
        <f t="shared" si="1"/>
        <v>-37.766089893770001</v>
      </c>
      <c r="E15"/>
      <c r="F15"/>
      <c r="G15"/>
      <c r="H15"/>
      <c r="I15"/>
      <c r="J15"/>
      <c r="K15"/>
    </row>
    <row r="16" spans="1:11" ht="15" x14ac:dyDescent="0.25">
      <c r="A16"/>
      <c r="B16"/>
      <c r="C16"/>
      <c r="D16"/>
      <c r="E16"/>
      <c r="F16"/>
      <c r="G16"/>
      <c r="H16"/>
      <c r="I16"/>
      <c r="J16"/>
      <c r="K16"/>
    </row>
    <row r="17" spans="1:11" ht="17.25" customHeight="1" x14ac:dyDescent="0.25">
      <c r="A17" t="str">
        <f>A8</f>
        <v>Año</v>
      </c>
      <c r="B17" t="str">
        <f>B8</f>
        <v>Ingresos Propios Programados</v>
      </c>
      <c r="C17" t="str">
        <f>C8</f>
        <v>Ingresos Propios captados</v>
      </c>
      <c r="D17" s="29" t="str">
        <f>D8</f>
        <v>Captación de Ingresos Propios</v>
      </c>
      <c r="E17"/>
      <c r="F17"/>
      <c r="G17"/>
      <c r="H17"/>
      <c r="I17"/>
      <c r="J17"/>
      <c r="K17"/>
    </row>
    <row r="18" spans="1:11" ht="15" x14ac:dyDescent="0.25">
      <c r="A18">
        <f t="shared" ref="A18:D21" si="2">A10</f>
        <v>2017</v>
      </c>
      <c r="B18">
        <f t="shared" si="2"/>
        <v>14703.3</v>
      </c>
      <c r="C18">
        <f t="shared" si="2"/>
        <v>18126.743999999999</v>
      </c>
      <c r="D18">
        <f t="shared" si="2"/>
        <v>123.28350778396685</v>
      </c>
      <c r="E18"/>
      <c r="F18"/>
      <c r="G18"/>
      <c r="H18"/>
      <c r="I18"/>
      <c r="J18"/>
      <c r="K18"/>
    </row>
    <row r="19" spans="1:11" ht="15" x14ac:dyDescent="0.25">
      <c r="A19">
        <f t="shared" si="2"/>
        <v>2018</v>
      </c>
      <c r="B19">
        <f t="shared" si="2"/>
        <v>15714.18</v>
      </c>
      <c r="C19">
        <f t="shared" si="2"/>
        <v>17287.697</v>
      </c>
      <c r="D19">
        <f t="shared" si="2"/>
        <v>110.01335736258588</v>
      </c>
      <c r="E19"/>
      <c r="F19"/>
      <c r="G19"/>
      <c r="H19"/>
      <c r="I19"/>
      <c r="J19"/>
      <c r="K19"/>
    </row>
    <row r="20" spans="1:11" ht="15" x14ac:dyDescent="0.25">
      <c r="A20">
        <f t="shared" si="2"/>
        <v>2019</v>
      </c>
      <c r="B20">
        <f t="shared" si="2"/>
        <v>14115.571</v>
      </c>
      <c r="C20">
        <f t="shared" si="2"/>
        <v>18310.547999999999</v>
      </c>
      <c r="D20">
        <f t="shared" si="2"/>
        <v>129.71879068866571</v>
      </c>
      <c r="E20"/>
      <c r="F20"/>
      <c r="G20"/>
      <c r="H20"/>
      <c r="I20"/>
      <c r="J20"/>
      <c r="K20"/>
    </row>
    <row r="21" spans="1:11" ht="15" x14ac:dyDescent="0.25">
      <c r="A21">
        <f t="shared" si="2"/>
        <v>2020</v>
      </c>
      <c r="B21">
        <f t="shared" si="2"/>
        <v>19486.078000000001</v>
      </c>
      <c r="C21">
        <f t="shared" si="2"/>
        <v>17917.974999999999</v>
      </c>
      <c r="D21">
        <f t="shared" si="2"/>
        <v>91.952700794895705</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2.75" x14ac:dyDescent="0.2">
      <c r="A38" s="35"/>
      <c r="B38" s="35"/>
      <c r="C38" s="35"/>
      <c r="D38" s="35"/>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topLeftCell="A4"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29.25" customHeight="1" x14ac:dyDescent="0.25">
      <c r="A5" s="36" t="s">
        <v>39</v>
      </c>
      <c r="B5" s="2"/>
      <c r="C5" s="2"/>
      <c r="D5" s="2"/>
    </row>
    <row r="6" spans="1:11" customFormat="1" ht="25.5" customHeight="1" x14ac:dyDescent="0.25">
      <c r="A6" s="3" t="s">
        <v>1</v>
      </c>
      <c r="C6" s="4"/>
      <c r="D6" s="4"/>
    </row>
    <row r="7" spans="1:11" customFormat="1" ht="12.75" customHeight="1" x14ac:dyDescent="0.25">
      <c r="A7" s="5"/>
      <c r="B7" s="151"/>
      <c r="C7" s="151"/>
      <c r="D7" s="151"/>
    </row>
    <row r="8" spans="1:11" s="9" customFormat="1" ht="40.5" x14ac:dyDescent="0.25">
      <c r="A8" s="6" t="s">
        <v>2</v>
      </c>
      <c r="B8" s="7" t="s">
        <v>26</v>
      </c>
      <c r="C8" s="7" t="s">
        <v>27</v>
      </c>
      <c r="D8" s="7" t="s">
        <v>28</v>
      </c>
      <c r="E8" s="30"/>
      <c r="F8" s="8"/>
      <c r="G8" s="8"/>
      <c r="H8" s="8"/>
      <c r="I8" s="8"/>
      <c r="J8" s="8"/>
      <c r="K8" s="8"/>
    </row>
    <row r="9" spans="1:11" ht="15" hidden="1" x14ac:dyDescent="0.25">
      <c r="A9" s="10" t="s">
        <v>6</v>
      </c>
      <c r="B9" s="11"/>
      <c r="C9" s="11"/>
      <c r="D9" s="12"/>
      <c r="E9"/>
      <c r="F9"/>
      <c r="G9"/>
      <c r="H9"/>
      <c r="I9"/>
      <c r="J9"/>
      <c r="K9"/>
    </row>
    <row r="10" spans="1:11" ht="15" x14ac:dyDescent="0.25">
      <c r="A10" s="14">
        <v>2017</v>
      </c>
      <c r="B10" s="15">
        <v>658646.19099999999</v>
      </c>
      <c r="C10" s="15">
        <v>653670.79200000002</v>
      </c>
      <c r="D10" s="16">
        <f>(C10/B10)*100</f>
        <v>99.244602175191204</v>
      </c>
      <c r="E10"/>
      <c r="F10"/>
      <c r="G10"/>
      <c r="H10"/>
      <c r="I10"/>
      <c r="J10"/>
      <c r="K10"/>
    </row>
    <row r="11" spans="1:11" ht="15" x14ac:dyDescent="0.25">
      <c r="A11" s="17">
        <v>2018</v>
      </c>
      <c r="B11" s="18">
        <v>635684.88399999996</v>
      </c>
      <c r="C11" s="18">
        <v>628799.56299999997</v>
      </c>
      <c r="D11" s="19">
        <f>(C11/B11)*100</f>
        <v>98.91686570291327</v>
      </c>
      <c r="E11"/>
      <c r="F11"/>
      <c r="G11"/>
      <c r="H11"/>
      <c r="I11"/>
      <c r="J11"/>
      <c r="K11"/>
    </row>
    <row r="12" spans="1:11" ht="15" x14ac:dyDescent="0.25">
      <c r="A12" s="20">
        <v>2019</v>
      </c>
      <c r="B12" s="15">
        <v>600089.527</v>
      </c>
      <c r="C12" s="15">
        <v>598040.902</v>
      </c>
      <c r="D12" s="16">
        <f t="shared" ref="D12" si="0">(C12/B12)*100</f>
        <v>99.65861343885777</v>
      </c>
      <c r="E12"/>
      <c r="F12"/>
      <c r="G12"/>
      <c r="H12"/>
      <c r="I12"/>
      <c r="J12"/>
      <c r="K12"/>
    </row>
    <row r="13" spans="1:11" ht="15" x14ac:dyDescent="0.25">
      <c r="A13" s="17">
        <v>2020</v>
      </c>
      <c r="B13" s="18">
        <v>619034.65599999996</v>
      </c>
      <c r="C13" s="18">
        <v>617347.74199999997</v>
      </c>
      <c r="D13" s="19">
        <f>IF(B13=0,0,C13/B13*100)</f>
        <v>99.727492801307719</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18945.128999999957</v>
      </c>
      <c r="C15" s="24">
        <f t="shared" ref="C15:D15" si="1">C13-C12</f>
        <v>19306.839999999967</v>
      </c>
      <c r="D15" s="24">
        <f t="shared" si="1"/>
        <v>6.8879362449948189E-2</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(partidas restringidas)</v>
      </c>
      <c r="C17" t="str">
        <f>C8</f>
        <v>Presupuesto Ejercido
(Partidas Restringidas)</v>
      </c>
      <c r="D17" s="29" t="str">
        <f>D8</f>
        <v>Índice de Cumplimiento de Partidas Restringidas</v>
      </c>
      <c r="E17"/>
      <c r="F17"/>
      <c r="G17"/>
      <c r="H17"/>
      <c r="I17"/>
      <c r="J17"/>
      <c r="K17"/>
    </row>
    <row r="18" spans="1:11" ht="15" x14ac:dyDescent="0.25">
      <c r="A18">
        <f t="shared" ref="A18:D21" si="2">A10</f>
        <v>2017</v>
      </c>
      <c r="B18">
        <f t="shared" si="2"/>
        <v>658646.19099999999</v>
      </c>
      <c r="C18">
        <f t="shared" si="2"/>
        <v>653670.79200000002</v>
      </c>
      <c r="D18">
        <f t="shared" si="2"/>
        <v>99.244602175191204</v>
      </c>
      <c r="E18"/>
      <c r="F18"/>
      <c r="G18"/>
      <c r="H18"/>
      <c r="I18"/>
      <c r="J18"/>
      <c r="K18"/>
    </row>
    <row r="19" spans="1:11" ht="15" x14ac:dyDescent="0.25">
      <c r="A19">
        <f t="shared" si="2"/>
        <v>2018</v>
      </c>
      <c r="B19">
        <f t="shared" si="2"/>
        <v>635684.88399999996</v>
      </c>
      <c r="C19">
        <f t="shared" si="2"/>
        <v>628799.56299999997</v>
      </c>
      <c r="D19">
        <f t="shared" si="2"/>
        <v>98.91686570291327</v>
      </c>
      <c r="E19"/>
      <c r="F19"/>
      <c r="G19"/>
      <c r="H19"/>
      <c r="I19"/>
      <c r="J19"/>
      <c r="K19"/>
    </row>
    <row r="20" spans="1:11" ht="15" x14ac:dyDescent="0.25">
      <c r="A20">
        <f t="shared" si="2"/>
        <v>2019</v>
      </c>
      <c r="B20">
        <f t="shared" si="2"/>
        <v>600089.527</v>
      </c>
      <c r="C20">
        <f t="shared" si="2"/>
        <v>598040.902</v>
      </c>
      <c r="D20">
        <f t="shared" si="2"/>
        <v>99.65861343885777</v>
      </c>
      <c r="E20"/>
      <c r="F20"/>
      <c r="G20"/>
      <c r="H20"/>
      <c r="I20"/>
      <c r="J20"/>
      <c r="K20"/>
    </row>
    <row r="21" spans="1:11" ht="15" x14ac:dyDescent="0.25">
      <c r="A21">
        <f t="shared" si="2"/>
        <v>2020</v>
      </c>
      <c r="B21">
        <f t="shared" si="2"/>
        <v>619034.65599999996</v>
      </c>
      <c r="C21">
        <f t="shared" si="2"/>
        <v>617347.74199999997</v>
      </c>
      <c r="D21">
        <f t="shared" si="2"/>
        <v>99.727492801307719</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2.75" x14ac:dyDescent="0.2">
      <c r="A38" s="35"/>
      <c r="B38" s="35"/>
      <c r="C38" s="35"/>
      <c r="D38" s="35"/>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tabSelected="1" view="pageBreakPreview" topLeftCell="A40" zoomScaleNormal="100" zoomScaleSheetLayoutView="100" workbookViewId="0">
      <selection activeCell="E12" sqref="E12"/>
    </sheetView>
  </sheetViews>
  <sheetFormatPr baseColWidth="10" defaultRowHeight="11.25" x14ac:dyDescent="0.15"/>
  <cols>
    <col min="1" max="1" width="23.42578125" style="13" customWidth="1"/>
    <col min="2" max="6" width="15.28515625" style="13" customWidth="1"/>
    <col min="7" max="7" width="20.140625" style="13" bestFit="1" customWidth="1"/>
    <col min="8" max="16384" width="11.42578125" style="13"/>
  </cols>
  <sheetData>
    <row r="1" spans="1:6" customFormat="1" ht="15" customHeight="1" x14ac:dyDescent="0.25">
      <c r="B1" s="1"/>
      <c r="C1" s="1"/>
      <c r="D1" s="33"/>
      <c r="E1" s="33"/>
      <c r="F1" s="31" t="s">
        <v>0</v>
      </c>
    </row>
    <row r="2" spans="1:6" customFormat="1" ht="15" customHeight="1" x14ac:dyDescent="0.25">
      <c r="B2" s="1"/>
      <c r="C2" s="1"/>
      <c r="D2" s="33"/>
      <c r="E2" s="33"/>
      <c r="F2" s="32" t="s">
        <v>29</v>
      </c>
    </row>
    <row r="3" spans="1:6" customFormat="1" ht="15" customHeight="1" x14ac:dyDescent="0.25">
      <c r="B3" s="1"/>
      <c r="C3" s="1"/>
      <c r="D3" s="33"/>
      <c r="E3" s="33"/>
      <c r="F3" s="34"/>
    </row>
    <row r="4" spans="1:6" customFormat="1" ht="6.75" customHeight="1" x14ac:dyDescent="0.25">
      <c r="B4" s="1"/>
      <c r="C4" s="1"/>
      <c r="D4" s="33"/>
      <c r="E4" s="33"/>
      <c r="F4" s="34"/>
    </row>
    <row r="5" spans="1:6" customFormat="1" ht="35.25" customHeight="1" x14ac:dyDescent="0.25">
      <c r="A5" s="150" t="s">
        <v>118</v>
      </c>
      <c r="B5" s="150"/>
      <c r="C5" s="150"/>
      <c r="D5" s="150"/>
      <c r="E5" s="150"/>
      <c r="F5" s="150"/>
    </row>
    <row r="6" spans="1:6" customFormat="1" ht="17.25" customHeight="1" x14ac:dyDescent="0.25">
      <c r="A6" s="148"/>
      <c r="B6" s="148"/>
      <c r="C6" s="148"/>
      <c r="D6" s="148"/>
      <c r="E6" s="148"/>
      <c r="F6" s="148"/>
    </row>
    <row r="7" spans="1:6" s="78" customFormat="1" ht="14.1" customHeight="1" x14ac:dyDescent="0.25">
      <c r="A7" s="76" t="s">
        <v>2</v>
      </c>
      <c r="B7" s="76" t="s">
        <v>59</v>
      </c>
      <c r="C7" s="33"/>
      <c r="D7" s="33"/>
      <c r="E7" s="33"/>
      <c r="F7" s="34"/>
    </row>
    <row r="8" spans="1:6" s="78" customFormat="1" ht="18.75" customHeight="1" x14ac:dyDescent="0.25">
      <c r="A8" s="79">
        <v>2017</v>
      </c>
      <c r="B8" s="119">
        <f>B49</f>
        <v>33.74</v>
      </c>
      <c r="C8" s="33"/>
      <c r="D8" s="33"/>
      <c r="E8" s="33"/>
      <c r="F8" s="34"/>
    </row>
    <row r="9" spans="1:6" s="78" customFormat="1" ht="18.75" customHeight="1" x14ac:dyDescent="0.25">
      <c r="A9" s="79">
        <v>2018</v>
      </c>
      <c r="B9" s="119">
        <f>C49</f>
        <v>22.1</v>
      </c>
      <c r="C9" s="33"/>
      <c r="D9" s="33"/>
      <c r="E9" s="33"/>
      <c r="F9" s="34"/>
    </row>
    <row r="10" spans="1:6" s="78" customFormat="1" ht="18.75" customHeight="1" x14ac:dyDescent="0.25">
      <c r="A10" s="79">
        <v>2019</v>
      </c>
      <c r="B10" s="119">
        <f>D49</f>
        <v>19.167821864816414</v>
      </c>
      <c r="C10" s="33"/>
      <c r="D10" s="33"/>
      <c r="E10" s="33"/>
      <c r="F10" s="34"/>
    </row>
    <row r="11" spans="1:6" s="78" customFormat="1" ht="18.75" customHeight="1" x14ac:dyDescent="0.25">
      <c r="A11" s="79" t="s">
        <v>119</v>
      </c>
      <c r="B11" s="119">
        <f>E49</f>
        <v>29.9</v>
      </c>
      <c r="C11" s="33"/>
      <c r="D11" s="33"/>
      <c r="E11" s="33"/>
      <c r="F11" s="34"/>
    </row>
    <row r="12" spans="1:6" s="78" customFormat="1" ht="18.75" customHeight="1" x14ac:dyDescent="0.25">
      <c r="A12" s="81" t="s">
        <v>31</v>
      </c>
      <c r="B12" s="119">
        <f>F49</f>
        <v>10.732178135183585</v>
      </c>
      <c r="C12" s="33"/>
      <c r="D12" s="33"/>
      <c r="E12" s="33"/>
      <c r="F12" s="34"/>
    </row>
    <row r="13" spans="1:6" customFormat="1" ht="12.75" customHeight="1" x14ac:dyDescent="0.25">
      <c r="A13" s="5"/>
      <c r="B13" s="136"/>
      <c r="C13" s="82"/>
      <c r="D13" s="82"/>
      <c r="E13" s="82"/>
      <c r="F13" s="75"/>
    </row>
    <row r="14" spans="1:6" customFormat="1" ht="12.75" customHeight="1" x14ac:dyDescent="0.25">
      <c r="A14" s="84"/>
      <c r="B14" s="85" t="s">
        <v>114</v>
      </c>
      <c r="C14" s="85" t="s">
        <v>115</v>
      </c>
      <c r="D14" s="85" t="s">
        <v>123</v>
      </c>
      <c r="E14" s="85" t="s">
        <v>120</v>
      </c>
      <c r="F14" s="85" t="s">
        <v>31</v>
      </c>
    </row>
    <row r="15" spans="1:6" customFormat="1" ht="12.75" customHeight="1" x14ac:dyDescent="0.25">
      <c r="A15" s="86" t="s">
        <v>116</v>
      </c>
      <c r="B15" s="120">
        <v>34.299999999999997</v>
      </c>
      <c r="C15" s="120">
        <v>20.27</v>
      </c>
      <c r="D15" s="120">
        <v>17.38</v>
      </c>
      <c r="E15" s="120">
        <v>27.3</v>
      </c>
      <c r="F15" s="87">
        <f>E15-D15</f>
        <v>9.9200000000000017</v>
      </c>
    </row>
    <row r="16" spans="1:6" customFormat="1" ht="13.5" customHeight="1" x14ac:dyDescent="0.25">
      <c r="A16" s="88" t="s">
        <v>61</v>
      </c>
      <c r="B16" s="121">
        <v>25.119999999999997</v>
      </c>
      <c r="C16" s="121">
        <v>17.13</v>
      </c>
      <c r="D16" s="122">
        <v>16.938037087290819</v>
      </c>
      <c r="E16" s="122">
        <v>28.049929345266133</v>
      </c>
      <c r="F16" s="89">
        <f>E16-D16</f>
        <v>11.111892257975313</v>
      </c>
    </row>
    <row r="17" spans="1:6" customFormat="1" ht="13.5" customHeight="1" x14ac:dyDescent="0.25">
      <c r="A17" s="90" t="s">
        <v>62</v>
      </c>
      <c r="B17" s="123">
        <v>38.9</v>
      </c>
      <c r="C17" s="123">
        <v>31.93</v>
      </c>
      <c r="D17" s="137">
        <v>30.235585057920083</v>
      </c>
      <c r="E17" s="137">
        <v>14.965375737368555</v>
      </c>
      <c r="F17" s="91">
        <f>E17-D17</f>
        <v>-15.270209320551528</v>
      </c>
    </row>
    <row r="18" spans="1:6" customFormat="1" ht="13.5" customHeight="1" x14ac:dyDescent="0.25">
      <c r="A18" s="88" t="s">
        <v>63</v>
      </c>
      <c r="B18" s="125">
        <v>38.340000000000003</v>
      </c>
      <c r="C18" s="126">
        <v>19.690000000000001</v>
      </c>
      <c r="D18" s="121">
        <v>17.336683417085428</v>
      </c>
      <c r="E18" s="121">
        <v>31.681786461967899</v>
      </c>
      <c r="F18" s="89">
        <f t="shared" ref="F18:F45" si="0">E18-D18</f>
        <v>14.345103044882471</v>
      </c>
    </row>
    <row r="19" spans="1:6" customFormat="1" ht="13.5" customHeight="1" x14ac:dyDescent="0.25">
      <c r="A19" s="91" t="s">
        <v>64</v>
      </c>
      <c r="B19" s="123">
        <v>32.92</v>
      </c>
      <c r="C19" s="123">
        <v>23.56</v>
      </c>
      <c r="D19" s="123">
        <v>20.36067481093659</v>
      </c>
      <c r="E19" s="123">
        <v>76.330690826727064</v>
      </c>
      <c r="F19" s="91">
        <f t="shared" si="0"/>
        <v>55.970016015790478</v>
      </c>
    </row>
    <row r="20" spans="1:6" customFormat="1" ht="13.5" customHeight="1" x14ac:dyDescent="0.25">
      <c r="A20" s="88" t="s">
        <v>65</v>
      </c>
      <c r="B20" s="125">
        <v>27.96</v>
      </c>
      <c r="C20" s="126">
        <v>17.739999999999998</v>
      </c>
      <c r="D20" s="121">
        <v>16.911878581384542</v>
      </c>
      <c r="E20" s="121">
        <v>5.4451446114073354</v>
      </c>
      <c r="F20" s="89">
        <f t="shared" si="0"/>
        <v>-11.466733969977206</v>
      </c>
    </row>
    <row r="21" spans="1:6" customFormat="1" ht="13.5" customHeight="1" x14ac:dyDescent="0.25">
      <c r="A21" s="91" t="s">
        <v>66</v>
      </c>
      <c r="B21" s="123">
        <v>35.28</v>
      </c>
      <c r="C21" s="123">
        <v>23.7</v>
      </c>
      <c r="D21" s="123">
        <v>20.628864623075909</v>
      </c>
      <c r="E21" s="123">
        <v>34.727926078028744</v>
      </c>
      <c r="F21" s="91">
        <f t="shared" si="0"/>
        <v>14.099061454952835</v>
      </c>
    </row>
    <row r="22" spans="1:6" customFormat="1" ht="13.5" customHeight="1" x14ac:dyDescent="0.25">
      <c r="A22" s="88" t="s">
        <v>67</v>
      </c>
      <c r="B22" s="125">
        <v>21.990000000000002</v>
      </c>
      <c r="C22" s="126">
        <v>8.1</v>
      </c>
      <c r="D22" s="121">
        <v>10.443783949984626</v>
      </c>
      <c r="E22" s="121">
        <v>3.5376639219274169</v>
      </c>
      <c r="F22" s="89">
        <f t="shared" si="0"/>
        <v>-6.9061200280572095</v>
      </c>
    </row>
    <row r="23" spans="1:6" customFormat="1" ht="13.5" customHeight="1" x14ac:dyDescent="0.25">
      <c r="A23" s="91" t="s">
        <v>68</v>
      </c>
      <c r="B23" s="123">
        <v>48.5</v>
      </c>
      <c r="C23" s="123">
        <v>28.33</v>
      </c>
      <c r="D23" s="123">
        <v>24.836212030970817</v>
      </c>
      <c r="E23" s="123">
        <v>43.830787309048183</v>
      </c>
      <c r="F23" s="91">
        <f t="shared" si="0"/>
        <v>18.994575278077367</v>
      </c>
    </row>
    <row r="24" spans="1:6" customFormat="1" ht="13.5" customHeight="1" x14ac:dyDescent="0.25">
      <c r="A24" s="88" t="s">
        <v>69</v>
      </c>
      <c r="B24" s="125">
        <v>42.02</v>
      </c>
      <c r="C24" s="126">
        <v>29.01</v>
      </c>
      <c r="D24" s="121">
        <v>25.806451612903224</v>
      </c>
      <c r="E24" s="121">
        <v>94.831880448318799</v>
      </c>
      <c r="F24" s="89">
        <f t="shared" si="0"/>
        <v>69.025428835415568</v>
      </c>
    </row>
    <row r="25" spans="1:6" customFormat="1" ht="13.5" customHeight="1" x14ac:dyDescent="0.25">
      <c r="A25" s="91" t="s">
        <v>70</v>
      </c>
      <c r="B25" s="123">
        <v>31.2</v>
      </c>
      <c r="C25" s="123">
        <v>20.91</v>
      </c>
      <c r="D25" s="123">
        <v>16.80797707188918</v>
      </c>
      <c r="E25" s="123">
        <v>53.260357815442561</v>
      </c>
      <c r="F25" s="91">
        <f t="shared" si="0"/>
        <v>36.452380743553377</v>
      </c>
    </row>
    <row r="26" spans="1:6" customFormat="1" ht="13.5" customHeight="1" x14ac:dyDescent="0.25">
      <c r="A26" s="88" t="s">
        <v>71</v>
      </c>
      <c r="B26" s="125">
        <v>34.64</v>
      </c>
      <c r="C26" s="126">
        <v>25.75</v>
      </c>
      <c r="D26" s="121">
        <v>24.047662032857918</v>
      </c>
      <c r="E26" s="121">
        <v>22.347670250896059</v>
      </c>
      <c r="F26" s="89">
        <f t="shared" si="0"/>
        <v>-1.6999917819618595</v>
      </c>
    </row>
    <row r="27" spans="1:6" customFormat="1" ht="13.5" customHeight="1" x14ac:dyDescent="0.25">
      <c r="A27" s="91" t="s">
        <v>72</v>
      </c>
      <c r="B27" s="123">
        <v>24.81</v>
      </c>
      <c r="C27" s="123">
        <v>17.87</v>
      </c>
      <c r="D27" s="123">
        <v>11.35519801980198</v>
      </c>
      <c r="E27" s="123">
        <v>28.779599271402549</v>
      </c>
      <c r="F27" s="91">
        <f t="shared" si="0"/>
        <v>17.424401251600571</v>
      </c>
    </row>
    <row r="28" spans="1:6" customFormat="1" ht="13.5" customHeight="1" x14ac:dyDescent="0.25">
      <c r="A28" s="88" t="s">
        <v>73</v>
      </c>
      <c r="B28" s="125">
        <v>31.04</v>
      </c>
      <c r="C28" s="126">
        <v>21.58</v>
      </c>
      <c r="D28" s="121">
        <v>21.096552799875216</v>
      </c>
      <c r="E28" s="121">
        <v>32.207545677449971</v>
      </c>
      <c r="F28" s="89">
        <f t="shared" si="0"/>
        <v>11.110992877574756</v>
      </c>
    </row>
    <row r="29" spans="1:6" customFormat="1" ht="13.5" customHeight="1" x14ac:dyDescent="0.25">
      <c r="A29" s="91" t="s">
        <v>74</v>
      </c>
      <c r="B29" s="123">
        <v>30.5</v>
      </c>
      <c r="C29" s="123">
        <v>19.350000000000001</v>
      </c>
      <c r="D29" s="123">
        <v>15.985261815347551</v>
      </c>
      <c r="E29" s="123">
        <v>24.048171317448045</v>
      </c>
      <c r="F29" s="91">
        <f t="shared" si="0"/>
        <v>8.062909502100494</v>
      </c>
    </row>
    <row r="30" spans="1:6" customFormat="1" ht="13.5" customHeight="1" x14ac:dyDescent="0.25">
      <c r="A30" s="88" t="s">
        <v>75</v>
      </c>
      <c r="B30" s="125">
        <v>23.35</v>
      </c>
      <c r="C30" s="126">
        <v>10.38</v>
      </c>
      <c r="D30" s="121">
        <v>8.5657171414292854</v>
      </c>
      <c r="E30" s="121">
        <v>9.0290783637259722</v>
      </c>
      <c r="F30" s="89">
        <f t="shared" si="0"/>
        <v>0.46336122229668675</v>
      </c>
    </row>
    <row r="31" spans="1:6" customFormat="1" ht="13.5" customHeight="1" x14ac:dyDescent="0.25">
      <c r="A31" s="91" t="s">
        <v>76</v>
      </c>
      <c r="B31" s="123">
        <v>34.07</v>
      </c>
      <c r="C31" s="123">
        <v>22.82</v>
      </c>
      <c r="D31" s="123">
        <v>20.3648175912044</v>
      </c>
      <c r="E31" s="123">
        <v>38.230729436109669</v>
      </c>
      <c r="F31" s="91">
        <f t="shared" si="0"/>
        <v>17.86591184490527</v>
      </c>
    </row>
    <row r="32" spans="1:6" customFormat="1" ht="13.5" customHeight="1" x14ac:dyDescent="0.25">
      <c r="A32" s="88" t="s">
        <v>77</v>
      </c>
      <c r="B32" s="125">
        <v>47.43</v>
      </c>
      <c r="C32" s="126">
        <v>30.63</v>
      </c>
      <c r="D32" s="121">
        <v>29.198550140958517</v>
      </c>
      <c r="E32" s="121">
        <v>89.037758830694287</v>
      </c>
      <c r="F32" s="89">
        <f t="shared" si="0"/>
        <v>59.83920868973577</v>
      </c>
    </row>
    <row r="33" spans="1:6" customFormat="1" ht="13.5" customHeight="1" x14ac:dyDescent="0.25">
      <c r="A33" s="91" t="s">
        <v>78</v>
      </c>
      <c r="B33" s="123">
        <v>38.06</v>
      </c>
      <c r="C33" s="123">
        <v>20.77</v>
      </c>
      <c r="D33" s="123">
        <v>16.322418136020151</v>
      </c>
      <c r="E33" s="123">
        <v>16.151512278372998</v>
      </c>
      <c r="F33" s="91">
        <f t="shared" si="0"/>
        <v>-0.17090585764715271</v>
      </c>
    </row>
    <row r="34" spans="1:6" customFormat="1" ht="13.5" customHeight="1" x14ac:dyDescent="0.25">
      <c r="A34" s="88" t="s">
        <v>79</v>
      </c>
      <c r="B34" s="125">
        <v>22.8</v>
      </c>
      <c r="C34" s="126">
        <v>11.03</v>
      </c>
      <c r="D34" s="121">
        <v>9.7535474234503354</v>
      </c>
      <c r="E34" s="121">
        <v>0.25040506702017973</v>
      </c>
      <c r="F34" s="89">
        <f t="shared" si="0"/>
        <v>-9.5031423564301551</v>
      </c>
    </row>
    <row r="35" spans="1:6" customFormat="1" ht="13.5" customHeight="1" x14ac:dyDescent="0.25">
      <c r="A35" s="91" t="s">
        <v>80</v>
      </c>
      <c r="B35" s="123">
        <v>53.98</v>
      </c>
      <c r="C35" s="123">
        <v>25.08</v>
      </c>
      <c r="D35" s="123">
        <v>23.928911456680417</v>
      </c>
      <c r="E35" s="123">
        <v>59.987397605545056</v>
      </c>
      <c r="F35" s="91">
        <f t="shared" si="0"/>
        <v>36.058486148864638</v>
      </c>
    </row>
    <row r="36" spans="1:6" customFormat="1" ht="13.5" customHeight="1" x14ac:dyDescent="0.25">
      <c r="A36" s="88" t="s">
        <v>81</v>
      </c>
      <c r="B36" s="125">
        <v>22.12</v>
      </c>
      <c r="C36" s="126">
        <v>17.57</v>
      </c>
      <c r="D36" s="121">
        <v>15.012075759501716</v>
      </c>
      <c r="E36" s="121">
        <v>20.535714285714285</v>
      </c>
      <c r="F36" s="89">
        <f t="shared" si="0"/>
        <v>5.5236385262125687</v>
      </c>
    </row>
    <row r="37" spans="1:6" customFormat="1" ht="13.5" customHeight="1" x14ac:dyDescent="0.25">
      <c r="A37" s="91" t="s">
        <v>82</v>
      </c>
      <c r="B37" s="123">
        <v>50.78</v>
      </c>
      <c r="C37" s="123">
        <v>27.92</v>
      </c>
      <c r="D37" s="123">
        <v>22.189411516557691</v>
      </c>
      <c r="E37" s="123">
        <v>23.456526383251443</v>
      </c>
      <c r="F37" s="91">
        <f t="shared" si="0"/>
        <v>1.2671148666937526</v>
      </c>
    </row>
    <row r="38" spans="1:6" customFormat="1" ht="13.5" customHeight="1" x14ac:dyDescent="0.25">
      <c r="A38" s="88" t="s">
        <v>84</v>
      </c>
      <c r="B38" s="125">
        <v>29.959999999999997</v>
      </c>
      <c r="C38" s="126">
        <v>23.7</v>
      </c>
      <c r="D38" s="121">
        <v>22.883890261344426</v>
      </c>
      <c r="E38" s="121">
        <v>7.9622641509433958</v>
      </c>
      <c r="F38" s="89">
        <f t="shared" si="0"/>
        <v>-14.92162611040103</v>
      </c>
    </row>
    <row r="39" spans="1:6" customFormat="1" ht="13.5" customHeight="1" x14ac:dyDescent="0.25">
      <c r="A39" s="91" t="s">
        <v>85</v>
      </c>
      <c r="B39" s="123">
        <v>41.29</v>
      </c>
      <c r="C39" s="123">
        <v>29.45</v>
      </c>
      <c r="D39" s="123">
        <v>19.762816735415438</v>
      </c>
      <c r="E39" s="123">
        <v>31.785017698475766</v>
      </c>
      <c r="F39" s="91">
        <f t="shared" si="0"/>
        <v>12.022200963060328</v>
      </c>
    </row>
    <row r="40" spans="1:6" customFormat="1" ht="13.5" customHeight="1" x14ac:dyDescent="0.25">
      <c r="A40" s="88" t="s">
        <v>86</v>
      </c>
      <c r="B40" s="125">
        <v>26.91</v>
      </c>
      <c r="C40" s="126">
        <v>12.11</v>
      </c>
      <c r="D40" s="121">
        <v>10.567668434492242</v>
      </c>
      <c r="E40" s="121">
        <v>8.3499402152251889</v>
      </c>
      <c r="F40" s="89">
        <f t="shared" si="0"/>
        <v>-2.2177282192670535</v>
      </c>
    </row>
    <row r="41" spans="1:6" customFormat="1" ht="13.5" customHeight="1" x14ac:dyDescent="0.25">
      <c r="A41" s="91" t="s">
        <v>87</v>
      </c>
      <c r="B41" s="123">
        <v>32.99</v>
      </c>
      <c r="C41" s="123">
        <v>22.37</v>
      </c>
      <c r="D41" s="123">
        <v>18.639599261798047</v>
      </c>
      <c r="E41" s="123">
        <v>16.205369499031274</v>
      </c>
      <c r="F41" s="91">
        <f t="shared" si="0"/>
        <v>-2.4342297627667726</v>
      </c>
    </row>
    <row r="42" spans="1:6" customFormat="1" ht="13.5" customHeight="1" x14ac:dyDescent="0.25">
      <c r="A42" s="88" t="s">
        <v>88</v>
      </c>
      <c r="B42" s="125">
        <v>31.900000000000002</v>
      </c>
      <c r="C42" s="126">
        <v>13.06</v>
      </c>
      <c r="D42" s="121">
        <v>8.3473013744552453</v>
      </c>
      <c r="E42" s="121">
        <v>67.29857819905213</v>
      </c>
      <c r="F42" s="89">
        <f t="shared" si="0"/>
        <v>58.951276824596889</v>
      </c>
    </row>
    <row r="43" spans="1:6" customFormat="1" ht="13.5" customHeight="1" x14ac:dyDescent="0.25">
      <c r="A43" s="91" t="s">
        <v>89</v>
      </c>
      <c r="B43" s="123">
        <v>31.759999999999998</v>
      </c>
      <c r="C43" s="123">
        <v>12.13</v>
      </c>
      <c r="D43" s="123">
        <v>10.143529127970089</v>
      </c>
      <c r="E43" s="123">
        <v>65.129616884606563</v>
      </c>
      <c r="F43" s="91">
        <f t="shared" si="0"/>
        <v>54.986087756636472</v>
      </c>
    </row>
    <row r="44" spans="1:6" customFormat="1" ht="13.5" customHeight="1" x14ac:dyDescent="0.25">
      <c r="A44" s="88" t="s">
        <v>90</v>
      </c>
      <c r="B44" s="125">
        <v>38.090000000000003</v>
      </c>
      <c r="C44" s="126">
        <v>23.99</v>
      </c>
      <c r="D44" s="121">
        <v>22.50790305584826</v>
      </c>
      <c r="E44" s="121">
        <v>21.408104789193612</v>
      </c>
      <c r="F44" s="89">
        <f t="shared" si="0"/>
        <v>-1.0997982666546484</v>
      </c>
    </row>
    <row r="45" spans="1:6" customFormat="1" ht="13.5" customHeight="1" x14ac:dyDescent="0.25">
      <c r="A45" s="91" t="s">
        <v>91</v>
      </c>
      <c r="B45" s="123">
        <v>40.22</v>
      </c>
      <c r="C45" s="123">
        <v>36.53</v>
      </c>
      <c r="D45" s="123">
        <v>38.863287250384026</v>
      </c>
      <c r="E45" s="123">
        <v>80.293159609120522</v>
      </c>
      <c r="F45" s="91">
        <f t="shared" si="0"/>
        <v>41.429872358736496</v>
      </c>
    </row>
    <row r="46" spans="1:6" customFormat="1" ht="13.5" customHeight="1" x14ac:dyDescent="0.25">
      <c r="A46" s="93" t="s">
        <v>117</v>
      </c>
      <c r="B46" s="127">
        <v>38.299999999999997</v>
      </c>
      <c r="C46" s="127">
        <v>32.1</v>
      </c>
      <c r="D46" s="127">
        <v>29.046222264275912</v>
      </c>
      <c r="E46" s="128">
        <v>44.1</v>
      </c>
      <c r="F46" s="94">
        <f>E46-D46</f>
        <v>15.05377773572409</v>
      </c>
    </row>
    <row r="47" spans="1:6" customFormat="1" ht="13.5" customHeight="1" x14ac:dyDescent="0.25">
      <c r="A47" s="91" t="s">
        <v>101</v>
      </c>
      <c r="B47" s="123">
        <v>41</v>
      </c>
      <c r="C47" s="123">
        <v>33.32</v>
      </c>
      <c r="D47" s="123">
        <v>30.217042019552842</v>
      </c>
      <c r="E47" s="123">
        <v>42.437202252057169</v>
      </c>
      <c r="F47" s="90">
        <f>E47-D47</f>
        <v>12.220160232504327</v>
      </c>
    </row>
    <row r="48" spans="1:6" customFormat="1" ht="13.5" customHeight="1" x14ac:dyDescent="0.25">
      <c r="A48" s="88" t="s">
        <v>94</v>
      </c>
      <c r="B48" s="125">
        <v>35.58</v>
      </c>
      <c r="C48" s="122">
        <v>23.97</v>
      </c>
      <c r="D48" s="122">
        <v>21.303799747884028</v>
      </c>
      <c r="E48" s="122">
        <v>54.903708987161195</v>
      </c>
      <c r="F48" s="88">
        <f>E48-D48</f>
        <v>33.599909239277167</v>
      </c>
    </row>
    <row r="49" spans="1:6" ht="3" customHeight="1" x14ac:dyDescent="0.25">
      <c r="A49" s="95" t="s">
        <v>96</v>
      </c>
      <c r="B49" s="129">
        <v>33.74</v>
      </c>
      <c r="C49" s="129">
        <v>22.1</v>
      </c>
      <c r="D49" s="129">
        <v>19.167821864816414</v>
      </c>
      <c r="E49" s="129">
        <v>29.9</v>
      </c>
      <c r="F49" s="114">
        <f>E49-D49</f>
        <v>10.732178135183585</v>
      </c>
    </row>
    <row r="50" spans="1:6" ht="12" customHeight="1" x14ac:dyDescent="0.15">
      <c r="A50" s="138" t="s">
        <v>121</v>
      </c>
      <c r="B50" s="138"/>
      <c r="C50" s="138"/>
      <c r="D50" s="138"/>
      <c r="E50" s="138"/>
      <c r="F50" s="138"/>
    </row>
    <row r="51" spans="1:6" x14ac:dyDescent="0.15">
      <c r="A51" s="149" t="s">
        <v>122</v>
      </c>
      <c r="B51" s="149"/>
      <c r="C51" s="149"/>
      <c r="D51" s="149"/>
      <c r="E51" s="149"/>
      <c r="F51" s="149"/>
    </row>
    <row r="52" spans="1:6" ht="12" customHeight="1" x14ac:dyDescent="0.15"/>
    <row r="53" spans="1:6" x14ac:dyDescent="0.15">
      <c r="F53" s="99"/>
    </row>
    <row r="54" spans="1:6" x14ac:dyDescent="0.15">
      <c r="F54" s="99"/>
    </row>
    <row r="55" spans="1:6" x14ac:dyDescent="0.15">
      <c r="F55" s="99"/>
    </row>
    <row r="56" spans="1:6" x14ac:dyDescent="0.15">
      <c r="F56" s="99"/>
    </row>
    <row r="57" spans="1:6" x14ac:dyDescent="0.15">
      <c r="F57" s="99"/>
    </row>
    <row r="58" spans="1:6" x14ac:dyDescent="0.15">
      <c r="F58" s="99"/>
    </row>
    <row r="59" spans="1:6" x14ac:dyDescent="0.15">
      <c r="F59" s="99"/>
    </row>
    <row r="60" spans="1:6" x14ac:dyDescent="0.15">
      <c r="F60" s="99"/>
    </row>
    <row r="61" spans="1:6" x14ac:dyDescent="0.15">
      <c r="F61" s="99"/>
    </row>
    <row r="62" spans="1:6" x14ac:dyDescent="0.15">
      <c r="F62" s="99"/>
    </row>
    <row r="63" spans="1:6" x14ac:dyDescent="0.15">
      <c r="F63" s="99"/>
    </row>
    <row r="64" spans="1:6" x14ac:dyDescent="0.15">
      <c r="F64" s="99"/>
    </row>
    <row r="65" spans="6:6" x14ac:dyDescent="0.15">
      <c r="F65" s="99"/>
    </row>
    <row r="66" spans="6:6" x14ac:dyDescent="0.15">
      <c r="F66" s="99"/>
    </row>
    <row r="67" spans="6:6" x14ac:dyDescent="0.15">
      <c r="F67" s="99"/>
    </row>
    <row r="68" spans="6:6" x14ac:dyDescent="0.15">
      <c r="F68" s="99"/>
    </row>
    <row r="69" spans="6:6" x14ac:dyDescent="0.15">
      <c r="F69" s="99"/>
    </row>
    <row r="70" spans="6:6" x14ac:dyDescent="0.15">
      <c r="F70" s="99"/>
    </row>
    <row r="71" spans="6:6" x14ac:dyDescent="0.15">
      <c r="F71" s="99"/>
    </row>
    <row r="72" spans="6:6" x14ac:dyDescent="0.15">
      <c r="F72" s="99"/>
    </row>
    <row r="73" spans="6:6" x14ac:dyDescent="0.15">
      <c r="F73" s="99"/>
    </row>
    <row r="74" spans="6:6" x14ac:dyDescent="0.15">
      <c r="F74" s="99"/>
    </row>
    <row r="75" spans="6:6" x14ac:dyDescent="0.15">
      <c r="F75" s="99"/>
    </row>
  </sheetData>
  <mergeCells count="3">
    <mergeCell ref="A6:F6"/>
    <mergeCell ref="A51:F51"/>
    <mergeCell ref="A5:F5"/>
  </mergeCells>
  <printOptions horizontalCentered="1"/>
  <pageMargins left="0.51181102362204722" right="0.51181102362204722" top="0.55118110236220474" bottom="0.55118110236220474" header="0.31496062992125984" footer="0.31496062992125984"/>
  <pageSetup scale="9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tabSelected="1" view="pageBreakPreview" topLeftCell="A7" zoomScale="120" zoomScaleNormal="115" zoomScaleSheetLayoutView="120" workbookViewId="0">
      <selection activeCell="E12" sqref="E12"/>
    </sheetView>
  </sheetViews>
  <sheetFormatPr baseColWidth="10" defaultRowHeight="11.25" x14ac:dyDescent="0.15"/>
  <cols>
    <col min="1" max="1" width="23.42578125" style="13" customWidth="1"/>
    <col min="2" max="6" width="15.42578125" style="13" customWidth="1"/>
    <col min="7" max="7" width="15.140625" style="13" bestFit="1" customWidth="1"/>
    <col min="8" max="8" width="11.5703125" style="13" bestFit="1" customWidth="1"/>
    <col min="9" max="9" width="15.140625" style="13" bestFit="1" customWidth="1"/>
    <col min="10" max="10" width="11.5703125" style="13" bestFit="1" customWidth="1"/>
    <col min="11" max="11" width="20.140625" style="13" bestFit="1" customWidth="1"/>
    <col min="12" max="12" width="16.5703125" style="13" bestFit="1" customWidth="1"/>
    <col min="13" max="16384" width="11.42578125" style="13"/>
  </cols>
  <sheetData>
    <row r="1" spans="1:6" customFormat="1" ht="15" customHeight="1" x14ac:dyDescent="0.25">
      <c r="F1" s="31" t="s">
        <v>0</v>
      </c>
    </row>
    <row r="2" spans="1:6" customFormat="1" ht="15" customHeight="1" x14ac:dyDescent="0.25">
      <c r="F2" s="32" t="s">
        <v>29</v>
      </c>
    </row>
    <row r="3" spans="1:6" customFormat="1" ht="15" customHeight="1" x14ac:dyDescent="0.25">
      <c r="B3" s="1"/>
      <c r="C3" s="1"/>
      <c r="D3" s="1"/>
      <c r="E3" s="33"/>
      <c r="F3" s="34"/>
    </row>
    <row r="4" spans="1:6" customFormat="1" ht="12.75" customHeight="1" x14ac:dyDescent="0.25">
      <c r="B4" s="1"/>
      <c r="C4" s="1"/>
      <c r="D4" s="1"/>
      <c r="E4" s="33"/>
      <c r="F4" s="34"/>
    </row>
    <row r="5" spans="1:6" customFormat="1" ht="27.75" customHeight="1" x14ac:dyDescent="0.25">
      <c r="A5" s="36" t="s">
        <v>98</v>
      </c>
      <c r="B5" s="2"/>
      <c r="C5" s="2"/>
      <c r="D5" s="2"/>
      <c r="E5" s="72"/>
      <c r="F5" s="72"/>
    </row>
    <row r="6" spans="1:6" customFormat="1" ht="6.75" customHeight="1" x14ac:dyDescent="0.25">
      <c r="A6" s="73"/>
      <c r="B6" s="33"/>
      <c r="C6" s="4"/>
      <c r="D6" s="4"/>
      <c r="E6" s="74"/>
      <c r="F6" s="75"/>
    </row>
    <row r="7" spans="1:6" s="78" customFormat="1" ht="14.1" customHeight="1" x14ac:dyDescent="0.25">
      <c r="A7" s="76" t="s">
        <v>2</v>
      </c>
      <c r="B7" s="76" t="s">
        <v>59</v>
      </c>
      <c r="C7" s="77"/>
      <c r="D7" s="77"/>
      <c r="E7" s="33"/>
      <c r="F7" s="34"/>
    </row>
    <row r="8" spans="1:6" s="78" customFormat="1" ht="14.1" customHeight="1" x14ac:dyDescent="0.25">
      <c r="A8" s="79">
        <v>2017</v>
      </c>
      <c r="B8" s="80">
        <v>58217</v>
      </c>
      <c r="C8" s="77"/>
      <c r="D8" s="77"/>
      <c r="E8" s="33"/>
      <c r="F8" s="34"/>
    </row>
    <row r="9" spans="1:6" s="78" customFormat="1" ht="14.1" customHeight="1" x14ac:dyDescent="0.25">
      <c r="A9" s="79">
        <v>2018</v>
      </c>
      <c r="B9" s="80">
        <v>47444</v>
      </c>
      <c r="C9" s="77"/>
      <c r="D9" s="77"/>
      <c r="E9" s="33"/>
      <c r="F9" s="34"/>
    </row>
    <row r="10" spans="1:6" s="78" customFormat="1" ht="14.1" customHeight="1" x14ac:dyDescent="0.25">
      <c r="A10" s="79">
        <v>2019</v>
      </c>
      <c r="B10" s="80">
        <v>48287</v>
      </c>
      <c r="C10" s="77"/>
      <c r="D10" s="77"/>
      <c r="E10" s="33"/>
      <c r="F10" s="34"/>
    </row>
    <row r="11" spans="1:6" s="78" customFormat="1" ht="14.1" customHeight="1" x14ac:dyDescent="0.25">
      <c r="A11" s="79">
        <v>2020</v>
      </c>
      <c r="B11" s="80">
        <f>E51</f>
        <v>28368</v>
      </c>
      <c r="C11" s="77"/>
      <c r="D11" s="77"/>
      <c r="E11" s="33"/>
      <c r="F11" s="34"/>
    </row>
    <row r="12" spans="1:6" s="78" customFormat="1" ht="14.1" customHeight="1" x14ac:dyDescent="0.25">
      <c r="A12" s="81" t="s">
        <v>31</v>
      </c>
      <c r="B12" s="80">
        <f>F51</f>
        <v>-19919</v>
      </c>
      <c r="C12" s="77"/>
      <c r="D12" s="77"/>
      <c r="E12" s="33"/>
      <c r="F12" s="34"/>
    </row>
    <row r="13" spans="1:6" customFormat="1" ht="6.75" customHeight="1" x14ac:dyDescent="0.25">
      <c r="A13" s="5"/>
      <c r="B13" s="151"/>
      <c r="C13" s="151"/>
      <c r="D13" s="151"/>
      <c r="E13" s="82"/>
      <c r="F13" s="75"/>
    </row>
    <row r="14" spans="1:6" customFormat="1" ht="9" customHeight="1" x14ac:dyDescent="0.25">
      <c r="A14" s="83"/>
      <c r="B14" s="83"/>
      <c r="C14" s="83"/>
      <c r="D14" s="83"/>
      <c r="E14" s="83"/>
      <c r="F14" s="83"/>
    </row>
    <row r="15" spans="1:6" customFormat="1" ht="12.75" customHeight="1" x14ac:dyDescent="0.25">
      <c r="A15" s="84"/>
      <c r="B15" s="85">
        <v>2017</v>
      </c>
      <c r="C15" s="85">
        <v>2018</v>
      </c>
      <c r="D15" s="85">
        <v>2019</v>
      </c>
      <c r="E15" s="85">
        <v>2020</v>
      </c>
      <c r="F15" s="85" t="s">
        <v>31</v>
      </c>
    </row>
    <row r="16" spans="1:6" customFormat="1" ht="12.75" customHeight="1" x14ac:dyDescent="0.25">
      <c r="A16" s="86" t="s">
        <v>60</v>
      </c>
      <c r="B16" s="87">
        <f t="shared" ref="B16:E16" si="0">SUM(B17:B46)</f>
        <v>56986</v>
      </c>
      <c r="C16" s="87">
        <f t="shared" si="0"/>
        <v>45445</v>
      </c>
      <c r="D16" s="87">
        <f t="shared" si="0"/>
        <v>47026</v>
      </c>
      <c r="E16" s="87">
        <f t="shared" si="0"/>
        <v>27369</v>
      </c>
      <c r="F16" s="87">
        <f t="shared" ref="F16:F51" si="1">E16-D16</f>
        <v>-19657</v>
      </c>
    </row>
    <row r="17" spans="1:8" customFormat="1" ht="13.5" customHeight="1" x14ac:dyDescent="0.25">
      <c r="A17" s="88" t="s">
        <v>61</v>
      </c>
      <c r="B17" s="89">
        <v>1433</v>
      </c>
      <c r="C17" s="89">
        <v>1683</v>
      </c>
      <c r="D17" s="88">
        <v>1543</v>
      </c>
      <c r="E17" s="88">
        <v>129</v>
      </c>
      <c r="F17" s="89">
        <f t="shared" si="1"/>
        <v>-1414</v>
      </c>
    </row>
    <row r="18" spans="1:8" customFormat="1" ht="13.5" customHeight="1" x14ac:dyDescent="0.25">
      <c r="A18" s="90" t="s">
        <v>62</v>
      </c>
      <c r="B18" s="90">
        <v>1271</v>
      </c>
      <c r="C18" s="90">
        <v>1876</v>
      </c>
      <c r="D18" s="83">
        <v>3071</v>
      </c>
      <c r="E18" s="83">
        <v>660</v>
      </c>
      <c r="F18" s="91">
        <f t="shared" si="1"/>
        <v>-2411</v>
      </c>
      <c r="H18" s="142"/>
    </row>
    <row r="19" spans="1:8" customFormat="1" ht="13.5" customHeight="1" x14ac:dyDescent="0.25">
      <c r="A19" s="88" t="s">
        <v>63</v>
      </c>
      <c r="B19" s="92">
        <v>331</v>
      </c>
      <c r="C19" s="92">
        <v>293</v>
      </c>
      <c r="D19" s="89">
        <v>199</v>
      </c>
      <c r="E19" s="89">
        <v>82</v>
      </c>
      <c r="F19" s="89">
        <f t="shared" si="1"/>
        <v>-117</v>
      </c>
    </row>
    <row r="20" spans="1:8" customFormat="1" ht="13.5" customHeight="1" x14ac:dyDescent="0.25">
      <c r="A20" s="91" t="s">
        <v>64</v>
      </c>
      <c r="B20" s="90">
        <v>19</v>
      </c>
      <c r="C20" s="90">
        <v>56</v>
      </c>
      <c r="D20" s="90">
        <v>540</v>
      </c>
      <c r="E20" s="90">
        <v>340</v>
      </c>
      <c r="F20" s="90">
        <f t="shared" si="1"/>
        <v>-200</v>
      </c>
    </row>
    <row r="21" spans="1:8" customFormat="1" ht="13.5" customHeight="1" x14ac:dyDescent="0.25">
      <c r="A21" s="88" t="s">
        <v>65</v>
      </c>
      <c r="B21" s="92">
        <v>1722</v>
      </c>
      <c r="C21" s="92">
        <v>1033</v>
      </c>
      <c r="D21" s="89">
        <v>2402</v>
      </c>
      <c r="E21" s="89">
        <v>215</v>
      </c>
      <c r="F21" s="89">
        <f t="shared" si="1"/>
        <v>-2187</v>
      </c>
    </row>
    <row r="22" spans="1:8" customFormat="1" ht="13.5" customHeight="1" x14ac:dyDescent="0.25">
      <c r="A22" s="91" t="s">
        <v>66</v>
      </c>
      <c r="B22" s="90">
        <v>2154</v>
      </c>
      <c r="C22" s="90">
        <v>2856</v>
      </c>
      <c r="D22" s="90">
        <v>2078</v>
      </c>
      <c r="E22" s="90">
        <v>395</v>
      </c>
      <c r="F22" s="90">
        <f t="shared" si="1"/>
        <v>-1683</v>
      </c>
    </row>
    <row r="23" spans="1:8" customFormat="1" ht="13.5" customHeight="1" x14ac:dyDescent="0.25">
      <c r="A23" s="88" t="s">
        <v>67</v>
      </c>
      <c r="B23" s="92">
        <v>386</v>
      </c>
      <c r="C23" s="92">
        <v>857</v>
      </c>
      <c r="D23" s="89">
        <v>1370</v>
      </c>
      <c r="E23" s="89">
        <v>543</v>
      </c>
      <c r="F23" s="89">
        <f t="shared" si="1"/>
        <v>-827</v>
      </c>
    </row>
    <row r="24" spans="1:8" customFormat="1" ht="13.5" customHeight="1" x14ac:dyDescent="0.25">
      <c r="A24" s="91" t="s">
        <v>68</v>
      </c>
      <c r="B24" s="90">
        <v>194</v>
      </c>
      <c r="C24" s="90">
        <v>619</v>
      </c>
      <c r="D24" s="90">
        <v>482</v>
      </c>
      <c r="E24" s="90">
        <v>127</v>
      </c>
      <c r="F24" s="90">
        <f t="shared" si="1"/>
        <v>-355</v>
      </c>
    </row>
    <row r="25" spans="1:8" customFormat="1" ht="13.5" customHeight="1" x14ac:dyDescent="0.25">
      <c r="A25" s="88" t="s">
        <v>69</v>
      </c>
      <c r="B25" s="92">
        <v>796</v>
      </c>
      <c r="C25" s="92">
        <v>1519</v>
      </c>
      <c r="D25" s="89">
        <v>1319</v>
      </c>
      <c r="E25" s="89">
        <v>319</v>
      </c>
      <c r="F25" s="89">
        <f t="shared" si="1"/>
        <v>-1000</v>
      </c>
    </row>
    <row r="26" spans="1:8" customFormat="1" ht="13.5" customHeight="1" x14ac:dyDescent="0.25">
      <c r="A26" s="91" t="s">
        <v>70</v>
      </c>
      <c r="B26" s="90">
        <v>2956</v>
      </c>
      <c r="C26" s="90">
        <v>2415</v>
      </c>
      <c r="D26" s="90">
        <v>698</v>
      </c>
      <c r="E26" s="90">
        <v>91</v>
      </c>
      <c r="F26" s="90">
        <f t="shared" si="1"/>
        <v>-607</v>
      </c>
    </row>
    <row r="27" spans="1:8" customFormat="1" ht="13.5" customHeight="1" x14ac:dyDescent="0.25">
      <c r="A27" s="88" t="s">
        <v>71</v>
      </c>
      <c r="B27" s="92">
        <v>421</v>
      </c>
      <c r="C27" s="92">
        <v>1070</v>
      </c>
      <c r="D27" s="89">
        <v>3776</v>
      </c>
      <c r="E27" s="89">
        <v>3400</v>
      </c>
      <c r="F27" s="89">
        <f t="shared" si="1"/>
        <v>-376</v>
      </c>
    </row>
    <row r="28" spans="1:8" customFormat="1" ht="13.5" customHeight="1" x14ac:dyDescent="0.25">
      <c r="A28" s="91" t="s">
        <v>72</v>
      </c>
      <c r="B28" s="90">
        <v>0</v>
      </c>
      <c r="C28" s="90">
        <v>157</v>
      </c>
      <c r="D28" s="90">
        <v>98</v>
      </c>
      <c r="E28" s="90">
        <v>107</v>
      </c>
      <c r="F28" s="90">
        <f t="shared" si="1"/>
        <v>9</v>
      </c>
    </row>
    <row r="29" spans="1:8" customFormat="1" ht="13.5" customHeight="1" x14ac:dyDescent="0.25">
      <c r="A29" s="88" t="s">
        <v>73</v>
      </c>
      <c r="B29" s="92">
        <v>4091</v>
      </c>
      <c r="C29" s="92">
        <v>4964</v>
      </c>
      <c r="D29" s="89">
        <v>5909</v>
      </c>
      <c r="E29" s="89">
        <v>2912</v>
      </c>
      <c r="F29" s="89">
        <f t="shared" si="1"/>
        <v>-2997</v>
      </c>
    </row>
    <row r="30" spans="1:8" customFormat="1" ht="13.5" customHeight="1" x14ac:dyDescent="0.25">
      <c r="A30" s="91" t="s">
        <v>74</v>
      </c>
      <c r="B30" s="90">
        <v>4782</v>
      </c>
      <c r="C30" s="90">
        <v>1425</v>
      </c>
      <c r="D30" s="90">
        <v>3005</v>
      </c>
      <c r="E30" s="90">
        <v>958</v>
      </c>
      <c r="F30" s="90">
        <f t="shared" si="1"/>
        <v>-2047</v>
      </c>
    </row>
    <row r="31" spans="1:8" customFormat="1" ht="13.5" customHeight="1" x14ac:dyDescent="0.25">
      <c r="A31" s="88" t="s">
        <v>75</v>
      </c>
      <c r="B31" s="92">
        <v>928</v>
      </c>
      <c r="C31" s="92">
        <v>1372</v>
      </c>
      <c r="D31" s="89">
        <v>875</v>
      </c>
      <c r="E31" s="89">
        <v>622</v>
      </c>
      <c r="F31" s="89">
        <f t="shared" si="1"/>
        <v>-253</v>
      </c>
    </row>
    <row r="32" spans="1:8" customFormat="1" ht="13.5" customHeight="1" x14ac:dyDescent="0.25">
      <c r="A32" s="91" t="s">
        <v>76</v>
      </c>
      <c r="B32" s="90">
        <v>206</v>
      </c>
      <c r="C32" s="90">
        <v>24</v>
      </c>
      <c r="D32" s="90">
        <v>187</v>
      </c>
      <c r="E32" s="90">
        <v>707</v>
      </c>
      <c r="F32" s="90">
        <f t="shared" si="1"/>
        <v>520</v>
      </c>
    </row>
    <row r="33" spans="1:8" customFormat="1" ht="13.5" customHeight="1" x14ac:dyDescent="0.25">
      <c r="A33" s="88" t="s">
        <v>77</v>
      </c>
      <c r="B33" s="92">
        <v>0</v>
      </c>
      <c r="C33" s="92">
        <v>20</v>
      </c>
      <c r="D33" s="89">
        <v>359</v>
      </c>
      <c r="E33" s="89">
        <v>782</v>
      </c>
      <c r="F33" s="89">
        <f t="shared" si="1"/>
        <v>423</v>
      </c>
    </row>
    <row r="34" spans="1:8" customFormat="1" ht="13.5" customHeight="1" x14ac:dyDescent="0.25">
      <c r="A34" s="91" t="s">
        <v>78</v>
      </c>
      <c r="B34" s="90">
        <v>21687</v>
      </c>
      <c r="C34" s="90">
        <v>10867</v>
      </c>
      <c r="D34" s="90">
        <v>7630</v>
      </c>
      <c r="E34" s="90">
        <v>11437</v>
      </c>
      <c r="F34" s="90">
        <f t="shared" si="1"/>
        <v>3807</v>
      </c>
    </row>
    <row r="35" spans="1:8" customFormat="1" ht="13.5" customHeight="1" x14ac:dyDescent="0.25">
      <c r="A35" s="88" t="s">
        <v>79</v>
      </c>
      <c r="B35" s="92">
        <v>2117</v>
      </c>
      <c r="C35" s="92">
        <v>1802</v>
      </c>
      <c r="D35" s="89">
        <v>2296</v>
      </c>
      <c r="E35" s="89">
        <v>33</v>
      </c>
      <c r="F35" s="89">
        <f t="shared" si="1"/>
        <v>-2263</v>
      </c>
    </row>
    <row r="36" spans="1:8" customFormat="1" ht="13.5" customHeight="1" x14ac:dyDescent="0.25">
      <c r="A36" s="91" t="s">
        <v>80</v>
      </c>
      <c r="B36" s="90">
        <v>169</v>
      </c>
      <c r="C36" s="90">
        <v>186</v>
      </c>
      <c r="D36" s="90">
        <v>0</v>
      </c>
      <c r="E36" s="90">
        <v>0</v>
      </c>
      <c r="F36" s="90">
        <f t="shared" si="1"/>
        <v>0</v>
      </c>
    </row>
    <row r="37" spans="1:8" customFormat="1" ht="13.5" customHeight="1" x14ac:dyDescent="0.25">
      <c r="A37" s="88" t="s">
        <v>81</v>
      </c>
      <c r="B37" s="92">
        <v>0</v>
      </c>
      <c r="C37" s="92">
        <v>311</v>
      </c>
      <c r="D37" s="89">
        <v>612</v>
      </c>
      <c r="E37" s="89">
        <v>758</v>
      </c>
      <c r="F37" s="89">
        <f t="shared" si="1"/>
        <v>146</v>
      </c>
    </row>
    <row r="38" spans="1:8" customFormat="1" ht="13.5" customHeight="1" x14ac:dyDescent="0.25">
      <c r="A38" s="91" t="s">
        <v>82</v>
      </c>
      <c r="B38" s="90">
        <v>764</v>
      </c>
      <c r="C38" s="90">
        <v>320</v>
      </c>
      <c r="D38" s="90">
        <v>537</v>
      </c>
      <c r="E38" s="90">
        <v>39</v>
      </c>
      <c r="F38" s="90">
        <f t="shared" si="1"/>
        <v>-498</v>
      </c>
      <c r="H38" t="s">
        <v>83</v>
      </c>
    </row>
    <row r="39" spans="1:8" customFormat="1" ht="13.5" customHeight="1" x14ac:dyDescent="0.25">
      <c r="A39" s="88" t="s">
        <v>84</v>
      </c>
      <c r="B39" s="92">
        <v>5</v>
      </c>
      <c r="C39" s="92">
        <v>20</v>
      </c>
      <c r="D39" s="89">
        <v>45</v>
      </c>
      <c r="E39" s="89">
        <v>0</v>
      </c>
      <c r="F39" s="89">
        <f t="shared" si="1"/>
        <v>-45</v>
      </c>
    </row>
    <row r="40" spans="1:8" customFormat="1" ht="13.5" customHeight="1" x14ac:dyDescent="0.25">
      <c r="A40" s="91" t="s">
        <v>85</v>
      </c>
      <c r="B40" s="90">
        <v>3574</v>
      </c>
      <c r="C40" s="90">
        <v>2477</v>
      </c>
      <c r="D40" s="90">
        <v>2918</v>
      </c>
      <c r="E40" s="90">
        <v>287</v>
      </c>
      <c r="F40" s="90">
        <f t="shared" si="1"/>
        <v>-2631</v>
      </c>
    </row>
    <row r="41" spans="1:8" customFormat="1" ht="13.5" customHeight="1" x14ac:dyDescent="0.25">
      <c r="A41" s="88" t="s">
        <v>86</v>
      </c>
      <c r="B41" s="92">
        <v>182</v>
      </c>
      <c r="C41" s="92">
        <v>0</v>
      </c>
      <c r="D41" s="89">
        <v>34</v>
      </c>
      <c r="E41" s="89">
        <v>0</v>
      </c>
      <c r="F41" s="89">
        <f t="shared" si="1"/>
        <v>-34</v>
      </c>
    </row>
    <row r="42" spans="1:8" customFormat="1" ht="13.5" customHeight="1" x14ac:dyDescent="0.25">
      <c r="A42" s="91" t="s">
        <v>87</v>
      </c>
      <c r="B42" s="90">
        <v>1684</v>
      </c>
      <c r="C42" s="90">
        <v>303</v>
      </c>
      <c r="D42" s="90">
        <v>1500</v>
      </c>
      <c r="E42" s="90">
        <v>747</v>
      </c>
      <c r="F42" s="90">
        <f t="shared" si="1"/>
        <v>-753</v>
      </c>
    </row>
    <row r="43" spans="1:8" customFormat="1" ht="13.5" customHeight="1" x14ac:dyDescent="0.25">
      <c r="A43" s="88" t="s">
        <v>88</v>
      </c>
      <c r="B43" s="92">
        <v>69</v>
      </c>
      <c r="C43" s="92">
        <v>14</v>
      </c>
      <c r="D43" s="89">
        <v>268</v>
      </c>
      <c r="E43" s="89">
        <v>0</v>
      </c>
      <c r="F43" s="89">
        <f t="shared" si="1"/>
        <v>-268</v>
      </c>
    </row>
    <row r="44" spans="1:8" customFormat="1" ht="13.5" customHeight="1" x14ac:dyDescent="0.25">
      <c r="A44" s="91" t="s">
        <v>89</v>
      </c>
      <c r="B44" s="90">
        <v>2244</v>
      </c>
      <c r="C44" s="90">
        <v>4234</v>
      </c>
      <c r="D44" s="90">
        <v>1518</v>
      </c>
      <c r="E44" s="90">
        <v>1003</v>
      </c>
      <c r="F44" s="90">
        <f t="shared" si="1"/>
        <v>-515</v>
      </c>
    </row>
    <row r="45" spans="1:8" customFormat="1" ht="13.5" customHeight="1" x14ac:dyDescent="0.25">
      <c r="A45" s="88" t="s">
        <v>90</v>
      </c>
      <c r="B45" s="92">
        <v>2453</v>
      </c>
      <c r="C45" s="92">
        <v>2102</v>
      </c>
      <c r="D45" s="89">
        <v>806</v>
      </c>
      <c r="E45" s="89">
        <v>478</v>
      </c>
      <c r="F45" s="89">
        <f t="shared" si="1"/>
        <v>-328</v>
      </c>
    </row>
    <row r="46" spans="1:8" customFormat="1" ht="13.5" customHeight="1" x14ac:dyDescent="0.25">
      <c r="A46" s="91" t="s">
        <v>91</v>
      </c>
      <c r="B46" s="90">
        <v>348</v>
      </c>
      <c r="C46" s="90">
        <v>570</v>
      </c>
      <c r="D46" s="90">
        <v>951</v>
      </c>
      <c r="E46" s="90">
        <v>198</v>
      </c>
      <c r="F46" s="90">
        <f t="shared" si="1"/>
        <v>-753</v>
      </c>
    </row>
    <row r="47" spans="1:8" customFormat="1" ht="13.5" customHeight="1" x14ac:dyDescent="0.25">
      <c r="A47" s="93" t="s">
        <v>92</v>
      </c>
      <c r="B47" s="94">
        <f t="shared" ref="B47:E47" si="2">SUM(B48:B49)</f>
        <v>1231</v>
      </c>
      <c r="C47" s="94">
        <f t="shared" si="2"/>
        <v>1999</v>
      </c>
      <c r="D47" s="94">
        <f t="shared" si="2"/>
        <v>1261</v>
      </c>
      <c r="E47" s="94">
        <f t="shared" si="2"/>
        <v>787</v>
      </c>
      <c r="F47" s="94">
        <f t="shared" si="1"/>
        <v>-474</v>
      </c>
    </row>
    <row r="48" spans="1:8" customFormat="1" ht="13.5" customHeight="1" x14ac:dyDescent="0.25">
      <c r="A48" s="91" t="s">
        <v>93</v>
      </c>
      <c r="B48" s="90">
        <v>717</v>
      </c>
      <c r="C48" s="90">
        <v>1195</v>
      </c>
      <c r="D48" s="90">
        <v>658</v>
      </c>
      <c r="E48" s="90">
        <v>341</v>
      </c>
      <c r="F48" s="90">
        <f t="shared" si="1"/>
        <v>-317</v>
      </c>
    </row>
    <row r="49" spans="1:6" customFormat="1" ht="12.75" customHeight="1" x14ac:dyDescent="0.25">
      <c r="A49" s="88" t="s">
        <v>94</v>
      </c>
      <c r="B49" s="88">
        <v>514</v>
      </c>
      <c r="C49" s="88">
        <v>804</v>
      </c>
      <c r="D49" s="88">
        <v>603</v>
      </c>
      <c r="E49" s="88">
        <v>446</v>
      </c>
      <c r="F49" s="88">
        <f t="shared" si="1"/>
        <v>-157</v>
      </c>
    </row>
    <row r="50" spans="1:6" customFormat="1" ht="12.75" customHeight="1" x14ac:dyDescent="0.25">
      <c r="A50" s="91" t="s">
        <v>95</v>
      </c>
      <c r="B50" s="90"/>
      <c r="C50" s="90"/>
      <c r="D50" s="90"/>
      <c r="E50" s="90">
        <v>212</v>
      </c>
      <c r="F50" s="90"/>
    </row>
    <row r="51" spans="1:6" ht="13.5" hidden="1" x14ac:dyDescent="0.25">
      <c r="A51" s="95" t="s">
        <v>96</v>
      </c>
      <c r="B51" s="96">
        <f t="shared" ref="B51:D51" si="3">B16+B47</f>
        <v>58217</v>
      </c>
      <c r="C51" s="96">
        <f t="shared" si="3"/>
        <v>47444</v>
      </c>
      <c r="D51" s="97">
        <f t="shared" si="3"/>
        <v>48287</v>
      </c>
      <c r="E51" s="96">
        <f>E16+E47+E50</f>
        <v>28368</v>
      </c>
      <c r="F51" s="96">
        <f t="shared" si="1"/>
        <v>-19919</v>
      </c>
    </row>
    <row r="52" spans="1:6" ht="15.75" customHeight="1" x14ac:dyDescent="0.15">
      <c r="E52" s="98"/>
      <c r="F52" s="99"/>
    </row>
    <row r="53" spans="1:6" x14ac:dyDescent="0.15">
      <c r="A53" s="152"/>
      <c r="B53" s="152"/>
      <c r="C53" s="152"/>
      <c r="D53" s="152"/>
      <c r="E53" s="152"/>
      <c r="F53" s="152"/>
    </row>
    <row r="54" spans="1:6" ht="12.75" x14ac:dyDescent="0.2">
      <c r="A54" s="100" t="s">
        <v>108</v>
      </c>
      <c r="B54" s="101"/>
      <c r="C54" s="102"/>
      <c r="D54" s="103"/>
      <c r="F54" s="99"/>
    </row>
    <row r="55" spans="1:6" ht="12.75" x14ac:dyDescent="0.2">
      <c r="A55" s="100" t="s">
        <v>110</v>
      </c>
      <c r="B55" s="35"/>
      <c r="C55" s="35"/>
      <c r="D55" s="35"/>
      <c r="F55" s="99"/>
    </row>
    <row r="56" spans="1:6" ht="12.75" x14ac:dyDescent="0.2">
      <c r="A56" s="35"/>
      <c r="B56" s="35"/>
      <c r="C56" s="35"/>
      <c r="D56" s="35"/>
      <c r="F56" s="99"/>
    </row>
    <row r="57" spans="1:6" ht="12.75" x14ac:dyDescent="0.2">
      <c r="A57" s="35"/>
      <c r="B57" s="35"/>
      <c r="C57" s="35"/>
      <c r="D57" s="35"/>
      <c r="F57" s="99"/>
    </row>
    <row r="58" spans="1:6" ht="12.75" x14ac:dyDescent="0.2">
      <c r="A58" s="35"/>
      <c r="B58" s="35"/>
      <c r="C58" s="35"/>
      <c r="D58" s="35"/>
      <c r="F58" s="99"/>
    </row>
    <row r="62" spans="1:6" x14ac:dyDescent="0.15">
      <c r="F62" s="99"/>
    </row>
    <row r="63" spans="1:6" x14ac:dyDescent="0.15">
      <c r="F63" s="99"/>
    </row>
    <row r="64" spans="1:6" x14ac:dyDescent="0.15">
      <c r="F64" s="99"/>
    </row>
    <row r="65" spans="6:6" x14ac:dyDescent="0.15">
      <c r="F65" s="99"/>
    </row>
    <row r="66" spans="6:6" x14ac:dyDescent="0.15">
      <c r="F66" s="99"/>
    </row>
    <row r="67" spans="6:6" x14ac:dyDescent="0.15">
      <c r="F67" s="99"/>
    </row>
    <row r="68" spans="6:6" x14ac:dyDescent="0.15">
      <c r="F68" s="99"/>
    </row>
    <row r="69" spans="6:6" x14ac:dyDescent="0.15">
      <c r="F69" s="99"/>
    </row>
    <row r="70" spans="6:6" x14ac:dyDescent="0.15">
      <c r="F70" s="99"/>
    </row>
    <row r="71" spans="6:6" x14ac:dyDescent="0.15">
      <c r="F71" s="99"/>
    </row>
  </sheetData>
  <mergeCells count="2">
    <mergeCell ref="B13:D13"/>
    <mergeCell ref="A53:F53"/>
  </mergeCells>
  <printOptions horizontalCentered="1"/>
  <pageMargins left="0.51181102362204722" right="0.51181102362204722" top="0.55118110236220474" bottom="0.55118110236220474" header="0.31496062992125984" footer="0.31496062992125984"/>
  <pageSetup scale="94" orientation="portrait" r:id="rId1"/>
  <ignoredErrors>
    <ignoredError sqref="B1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44"/>
  <sheetViews>
    <sheetView showGridLines="0" tabSelected="1" view="pageBreakPreview" zoomScale="120" zoomScaleNormal="115" zoomScaleSheetLayoutView="120" workbookViewId="0">
      <selection activeCell="E12" sqref="E12"/>
    </sheetView>
  </sheetViews>
  <sheetFormatPr baseColWidth="10" defaultRowHeight="11.25" outlineLevelRow="1" outlineLevelCol="1" x14ac:dyDescent="0.15"/>
  <cols>
    <col min="1" max="1" width="23.42578125" style="13" customWidth="1"/>
    <col min="2" max="3" width="14.140625" style="13" customWidth="1"/>
    <col min="4" max="5" width="14.140625" style="13" customWidth="1" outlineLevel="1"/>
    <col min="6" max="6" width="14.140625" style="13" customWidth="1"/>
    <col min="7" max="7" width="15.140625" style="13" bestFit="1" customWidth="1"/>
    <col min="8" max="8" width="11.5703125" style="13" bestFit="1" customWidth="1"/>
    <col min="9" max="9" width="15.140625" style="13" bestFit="1" customWidth="1"/>
    <col min="10" max="10" width="11.5703125" style="13" bestFit="1" customWidth="1"/>
    <col min="11" max="11" width="20.140625" style="13" bestFit="1" customWidth="1"/>
    <col min="12" max="12" width="16.5703125" style="13" bestFit="1" customWidth="1"/>
    <col min="13" max="16384" width="11.42578125" style="13"/>
  </cols>
  <sheetData>
    <row r="1" spans="1:8" customFormat="1" ht="15" customHeight="1" x14ac:dyDescent="0.25">
      <c r="F1" s="31" t="s">
        <v>0</v>
      </c>
    </row>
    <row r="2" spans="1:8" customFormat="1" ht="15" customHeight="1" x14ac:dyDescent="0.25">
      <c r="F2" s="32" t="s">
        <v>29</v>
      </c>
    </row>
    <row r="3" spans="1:8" customFormat="1" ht="15" customHeight="1" x14ac:dyDescent="0.25">
      <c r="B3" s="1"/>
      <c r="C3" s="1"/>
      <c r="D3" s="1"/>
      <c r="E3" s="33"/>
      <c r="F3" s="34"/>
    </row>
    <row r="4" spans="1:8" customFormat="1" ht="12.75" customHeight="1" x14ac:dyDescent="0.25">
      <c r="B4" s="1"/>
      <c r="C4" s="1"/>
      <c r="D4" s="1"/>
      <c r="E4" s="33"/>
      <c r="F4" s="34"/>
    </row>
    <row r="5" spans="1:8" customFormat="1" ht="25.5" customHeight="1" x14ac:dyDescent="0.25">
      <c r="A5" s="36" t="s">
        <v>97</v>
      </c>
      <c r="B5" s="2"/>
      <c r="C5" s="2"/>
      <c r="D5" s="2"/>
      <c r="E5" s="72"/>
      <c r="F5" s="72"/>
    </row>
    <row r="6" spans="1:8" customFormat="1" ht="6.75" customHeight="1" x14ac:dyDescent="0.25">
      <c r="A6" s="73"/>
      <c r="B6" s="33"/>
      <c r="C6" s="4"/>
      <c r="D6" s="4"/>
      <c r="E6" s="74"/>
      <c r="F6" s="75"/>
    </row>
    <row r="7" spans="1:8" s="78" customFormat="1" ht="14.1" customHeight="1" x14ac:dyDescent="0.25">
      <c r="A7" s="76" t="s">
        <v>2</v>
      </c>
      <c r="B7" s="76" t="s">
        <v>59</v>
      </c>
      <c r="C7" s="77"/>
      <c r="D7" s="77"/>
      <c r="E7" s="33"/>
      <c r="F7" s="34"/>
    </row>
    <row r="8" spans="1:8" s="78" customFormat="1" ht="14.1" customHeight="1" x14ac:dyDescent="0.25">
      <c r="A8" s="79">
        <v>2017</v>
      </c>
      <c r="B8" s="80">
        <f>B16</f>
        <v>7369</v>
      </c>
      <c r="C8" s="77"/>
      <c r="D8" s="77"/>
      <c r="E8" s="33"/>
      <c r="F8" s="34"/>
    </row>
    <row r="9" spans="1:8" s="78" customFormat="1" ht="14.1" customHeight="1" x14ac:dyDescent="0.25">
      <c r="A9" s="79">
        <v>2018</v>
      </c>
      <c r="B9" s="80">
        <f>C16</f>
        <v>11712</v>
      </c>
      <c r="C9" s="77"/>
      <c r="D9" s="77"/>
      <c r="E9" s="33"/>
      <c r="F9" s="34"/>
    </row>
    <row r="10" spans="1:8" s="78" customFormat="1" ht="14.1" customHeight="1" x14ac:dyDescent="0.25">
      <c r="A10" s="79">
        <v>2019</v>
      </c>
      <c r="B10" s="80">
        <f>D16</f>
        <v>8823</v>
      </c>
      <c r="C10" s="77"/>
      <c r="D10" s="77"/>
      <c r="E10" s="33"/>
      <c r="F10" s="34"/>
    </row>
    <row r="11" spans="1:8" s="78" customFormat="1" ht="14.1" customHeight="1" x14ac:dyDescent="0.25">
      <c r="A11" s="79">
        <v>2020</v>
      </c>
      <c r="B11" s="80">
        <f>E16</f>
        <v>3773</v>
      </c>
      <c r="C11" s="77"/>
      <c r="D11" s="77"/>
      <c r="E11" s="33"/>
      <c r="F11" s="34"/>
    </row>
    <row r="12" spans="1:8" s="78" customFormat="1" ht="14.1" customHeight="1" x14ac:dyDescent="0.25">
      <c r="A12" s="81" t="s">
        <v>31</v>
      </c>
      <c r="B12" s="80">
        <f>B11-B10</f>
        <v>-5050</v>
      </c>
      <c r="C12" s="77"/>
      <c r="D12" s="77"/>
      <c r="E12" s="33"/>
      <c r="F12" s="34"/>
    </row>
    <row r="13" spans="1:8" customFormat="1" ht="13.5" customHeight="1" x14ac:dyDescent="0.25">
      <c r="A13" s="5"/>
      <c r="B13" s="151"/>
      <c r="C13" s="151"/>
      <c r="D13" s="151"/>
      <c r="E13" s="82"/>
      <c r="F13" s="75"/>
    </row>
    <row r="14" spans="1:8" customFormat="1" ht="15.75" customHeight="1" x14ac:dyDescent="0.25">
      <c r="A14" s="83"/>
      <c r="B14" s="83"/>
      <c r="C14" s="83"/>
      <c r="D14" s="83"/>
      <c r="E14" s="83"/>
      <c r="F14" s="83"/>
    </row>
    <row r="15" spans="1:8" customFormat="1" ht="12.75" customHeight="1" x14ac:dyDescent="0.25">
      <c r="A15" s="84"/>
      <c r="B15" s="104">
        <v>2017</v>
      </c>
      <c r="C15" s="105">
        <v>2018</v>
      </c>
      <c r="D15" s="105">
        <v>2019</v>
      </c>
      <c r="E15" s="85">
        <v>2020</v>
      </c>
      <c r="F15" s="85" t="s">
        <v>31</v>
      </c>
      <c r="H15" s="141"/>
    </row>
    <row r="16" spans="1:8" customFormat="1" ht="12.75" customHeight="1" x14ac:dyDescent="0.25">
      <c r="A16" s="86" t="s">
        <v>60</v>
      </c>
      <c r="B16" s="106">
        <f>SUM(B17:B24)</f>
        <v>7369</v>
      </c>
      <c r="C16" s="106">
        <f t="shared" ref="C16:E16" si="0">SUM(C17:C24)</f>
        <v>11712</v>
      </c>
      <c r="D16" s="106">
        <f t="shared" si="0"/>
        <v>8823</v>
      </c>
      <c r="E16" s="106">
        <f t="shared" si="0"/>
        <v>3773</v>
      </c>
      <c r="F16" s="87">
        <f>E16-D16</f>
        <v>-5050</v>
      </c>
    </row>
    <row r="17" spans="1:6" customFormat="1" ht="13.5" customHeight="1" outlineLevel="1" x14ac:dyDescent="0.25">
      <c r="A17" s="88" t="s">
        <v>62</v>
      </c>
      <c r="B17" s="107">
        <v>161</v>
      </c>
      <c r="C17" s="108">
        <v>87</v>
      </c>
      <c r="D17" s="108">
        <v>92</v>
      </c>
      <c r="E17" s="109">
        <v>138</v>
      </c>
      <c r="F17" s="109">
        <f>E17-D17</f>
        <v>46</v>
      </c>
    </row>
    <row r="18" spans="1:6" customFormat="1" ht="13.5" customHeight="1" outlineLevel="1" x14ac:dyDescent="0.25">
      <c r="A18" s="91" t="s">
        <v>66</v>
      </c>
      <c r="B18" s="110">
        <v>416</v>
      </c>
      <c r="C18" s="110">
        <v>483</v>
      </c>
      <c r="D18" s="110">
        <v>384</v>
      </c>
      <c r="E18" s="110">
        <v>119</v>
      </c>
      <c r="F18" s="110">
        <f>E18-D18</f>
        <v>-265</v>
      </c>
    </row>
    <row r="19" spans="1:6" customFormat="1" ht="13.5" customHeight="1" outlineLevel="1" x14ac:dyDescent="0.25">
      <c r="A19" s="88" t="s">
        <v>70</v>
      </c>
      <c r="B19" s="107">
        <v>5573</v>
      </c>
      <c r="C19" s="108">
        <v>9738</v>
      </c>
      <c r="D19" s="108">
        <v>6620</v>
      </c>
      <c r="E19" s="109">
        <v>2358</v>
      </c>
      <c r="F19" s="109">
        <f t="shared" ref="F19:F24" si="1">E19-D19</f>
        <v>-4262</v>
      </c>
    </row>
    <row r="20" spans="1:6" customFormat="1" ht="13.5" customHeight="1" outlineLevel="1" x14ac:dyDescent="0.25">
      <c r="A20" s="91" t="s">
        <v>73</v>
      </c>
      <c r="B20" s="110">
        <v>245</v>
      </c>
      <c r="C20" s="110">
        <v>280</v>
      </c>
      <c r="D20" s="110">
        <v>269</v>
      </c>
      <c r="E20" s="110">
        <v>371</v>
      </c>
      <c r="F20" s="110">
        <f t="shared" si="1"/>
        <v>102</v>
      </c>
    </row>
    <row r="21" spans="1:6" customFormat="1" ht="13.5" customHeight="1" outlineLevel="1" x14ac:dyDescent="0.25">
      <c r="A21" s="88" t="s">
        <v>74</v>
      </c>
      <c r="B21" s="107">
        <v>234</v>
      </c>
      <c r="C21" s="108">
        <v>570</v>
      </c>
      <c r="D21" s="108">
        <v>417</v>
      </c>
      <c r="E21" s="109">
        <v>542</v>
      </c>
      <c r="F21" s="109">
        <f t="shared" si="1"/>
        <v>125</v>
      </c>
    </row>
    <row r="22" spans="1:6" customFormat="1" ht="13.5" customHeight="1" outlineLevel="1" x14ac:dyDescent="0.25">
      <c r="A22" s="91" t="s">
        <v>78</v>
      </c>
      <c r="B22" s="110">
        <v>146</v>
      </c>
      <c r="C22" s="110">
        <v>128</v>
      </c>
      <c r="D22" s="110">
        <v>672</v>
      </c>
      <c r="E22" s="110">
        <v>121</v>
      </c>
      <c r="F22" s="110">
        <f t="shared" si="1"/>
        <v>-551</v>
      </c>
    </row>
    <row r="23" spans="1:6" customFormat="1" ht="13.5" customHeight="1" outlineLevel="1" x14ac:dyDescent="0.25">
      <c r="A23" s="88" t="s">
        <v>87</v>
      </c>
      <c r="B23" s="107">
        <v>213</v>
      </c>
      <c r="C23" s="108">
        <v>65</v>
      </c>
      <c r="D23" s="108">
        <v>21</v>
      </c>
      <c r="E23" s="109">
        <v>18</v>
      </c>
      <c r="F23" s="109">
        <f t="shared" si="1"/>
        <v>-3</v>
      </c>
    </row>
    <row r="24" spans="1:6" customFormat="1" ht="13.5" customHeight="1" outlineLevel="1" x14ac:dyDescent="0.25">
      <c r="A24" s="90" t="s">
        <v>89</v>
      </c>
      <c r="B24" s="110">
        <v>381</v>
      </c>
      <c r="C24" s="110">
        <v>361</v>
      </c>
      <c r="D24" s="110">
        <v>348</v>
      </c>
      <c r="E24" s="110">
        <v>106</v>
      </c>
      <c r="F24" s="110">
        <f t="shared" si="1"/>
        <v>-242</v>
      </c>
    </row>
    <row r="25" spans="1:6" ht="3.75" customHeight="1" x14ac:dyDescent="0.15">
      <c r="F25" s="99"/>
    </row>
    <row r="26" spans="1:6" x14ac:dyDescent="0.15">
      <c r="A26" s="152"/>
      <c r="B26" s="152"/>
      <c r="C26" s="152"/>
      <c r="D26" s="152"/>
      <c r="E26" s="152"/>
      <c r="F26" s="152"/>
    </row>
    <row r="27" spans="1:6" ht="12.75" x14ac:dyDescent="0.2">
      <c r="A27" s="100" t="s">
        <v>109</v>
      </c>
      <c r="B27" s="101"/>
      <c r="C27" s="102"/>
      <c r="D27" s="103"/>
      <c r="F27" s="99"/>
    </row>
    <row r="28" spans="1:6" ht="12.75" x14ac:dyDescent="0.2">
      <c r="A28" s="100" t="s">
        <v>110</v>
      </c>
      <c r="B28" s="35"/>
      <c r="C28" s="35"/>
      <c r="D28" s="35"/>
      <c r="F28" s="99"/>
    </row>
    <row r="29" spans="1:6" ht="12.75" x14ac:dyDescent="0.2">
      <c r="A29" s="35"/>
      <c r="B29" s="35"/>
      <c r="C29" s="35"/>
      <c r="D29" s="35"/>
      <c r="F29" s="99"/>
    </row>
    <row r="30" spans="1:6" ht="12.75" x14ac:dyDescent="0.2">
      <c r="A30" s="35"/>
      <c r="B30" s="35"/>
      <c r="C30" s="35"/>
      <c r="D30" s="35"/>
      <c r="F30" s="99"/>
    </row>
    <row r="31" spans="1:6" ht="12.75" x14ac:dyDescent="0.2">
      <c r="A31" s="35"/>
      <c r="B31" s="35"/>
      <c r="C31" s="35"/>
      <c r="D31" s="35"/>
      <c r="F31" s="99"/>
    </row>
    <row r="32" spans="1:6" ht="12.75" x14ac:dyDescent="0.2">
      <c r="A32" s="35"/>
      <c r="B32" s="35"/>
      <c r="C32" s="35"/>
      <c r="D32" s="35"/>
      <c r="F32" s="99"/>
    </row>
    <row r="33" spans="6:6" x14ac:dyDescent="0.15">
      <c r="F33" s="99"/>
    </row>
    <row r="34" spans="6:6" x14ac:dyDescent="0.15">
      <c r="F34" s="99"/>
    </row>
    <row r="35" spans="6:6" x14ac:dyDescent="0.15">
      <c r="F35" s="99"/>
    </row>
    <row r="36" spans="6:6" x14ac:dyDescent="0.15">
      <c r="F36" s="99"/>
    </row>
    <row r="37" spans="6:6" x14ac:dyDescent="0.15">
      <c r="F37" s="99"/>
    </row>
    <row r="38" spans="6:6" x14ac:dyDescent="0.15">
      <c r="F38" s="99"/>
    </row>
    <row r="39" spans="6:6" x14ac:dyDescent="0.15">
      <c r="F39" s="99"/>
    </row>
    <row r="40" spans="6:6" x14ac:dyDescent="0.15">
      <c r="F40" s="99"/>
    </row>
    <row r="41" spans="6:6" x14ac:dyDescent="0.15">
      <c r="F41" s="99"/>
    </row>
    <row r="42" spans="6:6" x14ac:dyDescent="0.15">
      <c r="F42" s="99"/>
    </row>
    <row r="43" spans="6:6" x14ac:dyDescent="0.15">
      <c r="F43" s="99"/>
    </row>
    <row r="44" spans="6:6" x14ac:dyDescent="0.15">
      <c r="F44" s="99"/>
    </row>
  </sheetData>
  <mergeCells count="2">
    <mergeCell ref="B13:D13"/>
    <mergeCell ref="A26:F26"/>
  </mergeCells>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tabSelected="1" view="pageBreakPreview" zoomScale="120" zoomScaleNormal="85" zoomScaleSheetLayoutView="120" workbookViewId="0">
      <selection activeCell="E12" sqref="E12"/>
    </sheetView>
  </sheetViews>
  <sheetFormatPr baseColWidth="10" defaultRowHeight="11.25" x14ac:dyDescent="0.15"/>
  <cols>
    <col min="1" max="1" width="23.42578125" style="13" customWidth="1"/>
    <col min="2" max="6" width="14.85546875" style="13" customWidth="1"/>
    <col min="7" max="7" width="20.140625" style="13" bestFit="1" customWidth="1"/>
    <col min="8" max="8" width="16.5703125" style="13" bestFit="1" customWidth="1"/>
    <col min="9" max="16384" width="11.42578125" style="13"/>
  </cols>
  <sheetData>
    <row r="1" spans="1:8" customFormat="1" ht="15" customHeight="1" x14ac:dyDescent="0.25">
      <c r="F1" s="31" t="s">
        <v>0</v>
      </c>
    </row>
    <row r="2" spans="1:8" customFormat="1" ht="15" customHeight="1" x14ac:dyDescent="0.25">
      <c r="F2" s="32" t="s">
        <v>29</v>
      </c>
    </row>
    <row r="3" spans="1:8" customFormat="1" ht="15" customHeight="1" x14ac:dyDescent="0.25"/>
    <row r="4" spans="1:8" customFormat="1" ht="12.75" customHeight="1" x14ac:dyDescent="0.25">
      <c r="B4" s="1"/>
      <c r="C4" s="1"/>
      <c r="D4" s="33"/>
      <c r="E4" s="33"/>
      <c r="F4" s="34"/>
    </row>
    <row r="5" spans="1:8" customFormat="1" ht="27.75" customHeight="1" x14ac:dyDescent="0.25">
      <c r="A5" s="36" t="s">
        <v>99</v>
      </c>
      <c r="B5" s="2"/>
      <c r="C5" s="2"/>
      <c r="D5" s="72"/>
      <c r="E5" s="72"/>
      <c r="F5" s="72"/>
    </row>
    <row r="6" spans="1:8" customFormat="1" ht="6.75" customHeight="1" x14ac:dyDescent="0.25">
      <c r="A6" s="73"/>
      <c r="B6" s="33"/>
      <c r="C6" s="74"/>
      <c r="D6" s="74"/>
      <c r="E6" s="74"/>
      <c r="F6" s="75"/>
    </row>
    <row r="7" spans="1:8" s="78" customFormat="1" ht="14.1" customHeight="1" x14ac:dyDescent="0.25">
      <c r="A7" s="76" t="s">
        <v>2</v>
      </c>
      <c r="B7" s="76" t="s">
        <v>59</v>
      </c>
      <c r="C7" s="33"/>
      <c r="D7" s="33"/>
      <c r="E7" s="33"/>
      <c r="F7" s="34"/>
    </row>
    <row r="8" spans="1:8" s="78" customFormat="1" ht="18.75" customHeight="1" x14ac:dyDescent="0.25">
      <c r="A8" s="79">
        <v>2017</v>
      </c>
      <c r="B8" s="80">
        <f>B53</f>
        <v>56526</v>
      </c>
      <c r="C8" s="33"/>
      <c r="D8" s="33"/>
      <c r="E8" s="33"/>
      <c r="F8" s="34"/>
    </row>
    <row r="9" spans="1:8" s="78" customFormat="1" ht="18.75" customHeight="1" x14ac:dyDescent="0.25">
      <c r="A9" s="79">
        <v>2018</v>
      </c>
      <c r="B9" s="80">
        <f>C53</f>
        <v>69287</v>
      </c>
      <c r="C9" s="33"/>
      <c r="D9" s="33"/>
      <c r="E9" s="33"/>
      <c r="F9" s="34"/>
    </row>
    <row r="10" spans="1:8" s="78" customFormat="1" ht="18.75" customHeight="1" x14ac:dyDescent="0.25">
      <c r="A10" s="79">
        <v>2019</v>
      </c>
      <c r="B10" s="80">
        <f>D53</f>
        <v>87004</v>
      </c>
      <c r="C10" s="33"/>
      <c r="D10" s="33"/>
      <c r="E10" s="33"/>
      <c r="F10" s="34"/>
    </row>
    <row r="11" spans="1:8" s="78" customFormat="1" ht="18.75" customHeight="1" x14ac:dyDescent="0.25">
      <c r="A11" s="79">
        <v>2020</v>
      </c>
      <c r="B11" s="80">
        <f>E53</f>
        <v>24371</v>
      </c>
      <c r="C11" s="33"/>
      <c r="D11" s="33"/>
      <c r="E11" s="33"/>
      <c r="F11" s="34"/>
    </row>
    <row r="12" spans="1:8" s="78" customFormat="1" ht="18.75" customHeight="1" x14ac:dyDescent="0.25">
      <c r="A12" s="81" t="s">
        <v>31</v>
      </c>
      <c r="B12" s="80">
        <f>F53</f>
        <v>-62633</v>
      </c>
      <c r="C12" s="33"/>
      <c r="D12" s="33"/>
      <c r="E12" s="33"/>
      <c r="F12" s="34"/>
    </row>
    <row r="13" spans="1:8" customFormat="1" ht="6.75" customHeight="1" x14ac:dyDescent="0.25">
      <c r="A13" s="5"/>
      <c r="B13" s="71"/>
      <c r="C13" s="82"/>
      <c r="D13" s="82"/>
      <c r="E13" s="82"/>
      <c r="F13" s="75"/>
    </row>
    <row r="14" spans="1:8" customFormat="1" ht="6.75" customHeight="1" x14ac:dyDescent="0.25">
      <c r="A14" s="5"/>
      <c r="B14" s="71"/>
      <c r="C14" s="82"/>
      <c r="D14" s="82"/>
      <c r="E14" s="82"/>
      <c r="F14" s="75"/>
      <c r="H14" s="13"/>
    </row>
    <row r="15" spans="1:8" customFormat="1" ht="9" customHeight="1" x14ac:dyDescent="0.25">
      <c r="A15" s="83"/>
      <c r="B15" s="83"/>
      <c r="C15" s="83"/>
      <c r="D15" s="83"/>
      <c r="E15" s="83"/>
      <c r="F15" s="83"/>
    </row>
    <row r="16" spans="1:8" customFormat="1" ht="12.75" customHeight="1" x14ac:dyDescent="0.25">
      <c r="A16" s="84"/>
      <c r="B16" s="85">
        <v>2017</v>
      </c>
      <c r="C16" s="85">
        <v>2018</v>
      </c>
      <c r="D16" s="85">
        <v>2019</v>
      </c>
      <c r="E16" s="85">
        <v>2020</v>
      </c>
      <c r="F16" s="85" t="s">
        <v>31</v>
      </c>
      <c r="H16" s="140"/>
    </row>
    <row r="17" spans="1:6" customFormat="1" ht="12.75" customHeight="1" x14ac:dyDescent="0.25">
      <c r="A17" s="86" t="s">
        <v>60</v>
      </c>
      <c r="B17" s="87">
        <f>SUM(B18:B47)</f>
        <v>56080</v>
      </c>
      <c r="C17" s="87">
        <f>SUM(C18:C47)</f>
        <v>68133</v>
      </c>
      <c r="D17" s="87">
        <f>SUM(D18:D47)</f>
        <v>85679</v>
      </c>
      <c r="E17" s="87">
        <f>SUM(E18:E47)</f>
        <v>23643</v>
      </c>
      <c r="F17" s="87">
        <f>E17-D17</f>
        <v>-62036</v>
      </c>
    </row>
    <row r="18" spans="1:6" customFormat="1" ht="13.5" customHeight="1" x14ac:dyDescent="0.25">
      <c r="A18" s="88" t="s">
        <v>61</v>
      </c>
      <c r="B18" s="89">
        <v>53</v>
      </c>
      <c r="C18" s="89">
        <v>114</v>
      </c>
      <c r="D18" s="88">
        <v>85</v>
      </c>
      <c r="E18" s="88">
        <v>528</v>
      </c>
      <c r="F18" s="89">
        <f t="shared" ref="F18:F53" si="0">E18-D18</f>
        <v>443</v>
      </c>
    </row>
    <row r="19" spans="1:6" customFormat="1" ht="13.5" customHeight="1" x14ac:dyDescent="0.25">
      <c r="A19" s="90" t="s">
        <v>62</v>
      </c>
      <c r="B19" s="90">
        <v>27</v>
      </c>
      <c r="C19" s="90">
        <v>8</v>
      </c>
      <c r="D19" s="83">
        <v>2326</v>
      </c>
      <c r="E19" s="83">
        <v>361</v>
      </c>
      <c r="F19" s="91">
        <f t="shared" si="0"/>
        <v>-1965</v>
      </c>
    </row>
    <row r="20" spans="1:6" customFormat="1" ht="13.5" customHeight="1" x14ac:dyDescent="0.25">
      <c r="A20" s="88" t="s">
        <v>63</v>
      </c>
      <c r="B20" s="89">
        <v>0</v>
      </c>
      <c r="C20" s="89">
        <v>24</v>
      </c>
      <c r="D20" s="88">
        <v>0</v>
      </c>
      <c r="E20" s="88">
        <v>10</v>
      </c>
      <c r="F20" s="89">
        <f t="shared" si="0"/>
        <v>10</v>
      </c>
    </row>
    <row r="21" spans="1:6" customFormat="1" ht="13.5" customHeight="1" x14ac:dyDescent="0.25">
      <c r="A21" s="91" t="s">
        <v>64</v>
      </c>
      <c r="B21" s="90">
        <v>90</v>
      </c>
      <c r="C21" s="90">
        <v>101</v>
      </c>
      <c r="D21" s="83">
        <v>616</v>
      </c>
      <c r="E21" s="83">
        <v>37</v>
      </c>
      <c r="F21" s="91">
        <f t="shared" si="0"/>
        <v>-579</v>
      </c>
    </row>
    <row r="22" spans="1:6" customFormat="1" ht="13.5" customHeight="1" x14ac:dyDescent="0.25">
      <c r="A22" s="88" t="s">
        <v>65</v>
      </c>
      <c r="B22" s="89">
        <v>80</v>
      </c>
      <c r="C22" s="89">
        <v>23</v>
      </c>
      <c r="D22" s="88">
        <v>797</v>
      </c>
      <c r="E22" s="88">
        <v>57</v>
      </c>
      <c r="F22" s="89">
        <f t="shared" si="0"/>
        <v>-740</v>
      </c>
    </row>
    <row r="23" spans="1:6" customFormat="1" ht="13.5" customHeight="1" x14ac:dyDescent="0.25">
      <c r="A23" s="91" t="s">
        <v>66</v>
      </c>
      <c r="B23" s="90">
        <v>36</v>
      </c>
      <c r="C23" s="90">
        <v>425</v>
      </c>
      <c r="D23" s="83">
        <v>1122</v>
      </c>
      <c r="E23" s="83">
        <v>238</v>
      </c>
      <c r="F23" s="91">
        <f t="shared" si="0"/>
        <v>-884</v>
      </c>
    </row>
    <row r="24" spans="1:6" customFormat="1" ht="13.5" customHeight="1" x14ac:dyDescent="0.25">
      <c r="A24" s="88" t="s">
        <v>67</v>
      </c>
      <c r="B24" s="89">
        <v>66</v>
      </c>
      <c r="C24" s="89">
        <v>194</v>
      </c>
      <c r="D24" s="88">
        <v>215</v>
      </c>
      <c r="E24" s="88">
        <v>118</v>
      </c>
      <c r="F24" s="89">
        <f t="shared" si="0"/>
        <v>-97</v>
      </c>
    </row>
    <row r="25" spans="1:6" customFormat="1" ht="13.5" customHeight="1" x14ac:dyDescent="0.25">
      <c r="A25" s="91" t="s">
        <v>68</v>
      </c>
      <c r="B25" s="90">
        <v>6</v>
      </c>
      <c r="C25" s="90">
        <v>78</v>
      </c>
      <c r="D25" s="83">
        <v>149</v>
      </c>
      <c r="E25" s="83">
        <v>23</v>
      </c>
      <c r="F25" s="91">
        <f t="shared" si="0"/>
        <v>-126</v>
      </c>
    </row>
    <row r="26" spans="1:6" customFormat="1" ht="13.5" customHeight="1" x14ac:dyDescent="0.25">
      <c r="A26" s="88" t="s">
        <v>69</v>
      </c>
      <c r="B26" s="89">
        <v>21</v>
      </c>
      <c r="C26" s="89">
        <v>162</v>
      </c>
      <c r="D26" s="88">
        <v>123</v>
      </c>
      <c r="E26" s="88">
        <v>198</v>
      </c>
      <c r="F26" s="89">
        <f t="shared" si="0"/>
        <v>75</v>
      </c>
    </row>
    <row r="27" spans="1:6" customFormat="1" ht="13.5" customHeight="1" x14ac:dyDescent="0.25">
      <c r="A27" s="91" t="s">
        <v>70</v>
      </c>
      <c r="B27" s="90">
        <v>1033</v>
      </c>
      <c r="C27" s="90">
        <v>4674</v>
      </c>
      <c r="D27" s="83">
        <v>1963</v>
      </c>
      <c r="E27" s="83">
        <v>108</v>
      </c>
      <c r="F27" s="91">
        <f t="shared" si="0"/>
        <v>-1855</v>
      </c>
    </row>
    <row r="28" spans="1:6" customFormat="1" ht="13.5" customHeight="1" x14ac:dyDescent="0.25">
      <c r="A28" s="88" t="s">
        <v>71</v>
      </c>
      <c r="B28" s="89">
        <v>677</v>
      </c>
      <c r="C28" s="89">
        <v>487</v>
      </c>
      <c r="D28" s="88">
        <v>1014</v>
      </c>
      <c r="E28" s="88">
        <v>20</v>
      </c>
      <c r="F28" s="89">
        <f t="shared" si="0"/>
        <v>-994</v>
      </c>
    </row>
    <row r="29" spans="1:6" customFormat="1" ht="13.5" customHeight="1" x14ac:dyDescent="0.25">
      <c r="A29" s="91" t="s">
        <v>72</v>
      </c>
      <c r="B29" s="90">
        <v>73</v>
      </c>
      <c r="C29" s="90">
        <v>15</v>
      </c>
      <c r="D29" s="83">
        <v>163</v>
      </c>
      <c r="E29" s="83">
        <v>27</v>
      </c>
      <c r="F29" s="91">
        <f t="shared" si="0"/>
        <v>-136</v>
      </c>
    </row>
    <row r="30" spans="1:6" customFormat="1" ht="13.5" customHeight="1" x14ac:dyDescent="0.25">
      <c r="A30" s="88" t="s">
        <v>73</v>
      </c>
      <c r="B30" s="89">
        <v>24</v>
      </c>
      <c r="C30" s="89">
        <v>28</v>
      </c>
      <c r="D30" s="88">
        <v>168</v>
      </c>
      <c r="E30" s="88">
        <v>28</v>
      </c>
      <c r="F30" s="89">
        <f t="shared" si="0"/>
        <v>-140</v>
      </c>
    </row>
    <row r="31" spans="1:6" customFormat="1" ht="13.5" customHeight="1" x14ac:dyDescent="0.25">
      <c r="A31" s="91" t="s">
        <v>100</v>
      </c>
      <c r="B31" s="90">
        <v>23321</v>
      </c>
      <c r="C31" s="90">
        <v>27519</v>
      </c>
      <c r="D31" s="83">
        <v>28821</v>
      </c>
      <c r="E31" s="83">
        <v>7801</v>
      </c>
      <c r="F31" s="91">
        <f t="shared" si="0"/>
        <v>-21020</v>
      </c>
    </row>
    <row r="32" spans="1:6" customFormat="1" ht="13.5" customHeight="1" x14ac:dyDescent="0.25">
      <c r="A32" s="88" t="s">
        <v>75</v>
      </c>
      <c r="B32" s="89">
        <v>3289</v>
      </c>
      <c r="C32" s="89">
        <v>3820</v>
      </c>
      <c r="D32" s="88">
        <v>3270</v>
      </c>
      <c r="E32" s="88">
        <v>3867</v>
      </c>
      <c r="F32" s="89">
        <f t="shared" si="0"/>
        <v>597</v>
      </c>
    </row>
    <row r="33" spans="1:6" customFormat="1" ht="13.5" customHeight="1" x14ac:dyDescent="0.25">
      <c r="A33" s="91" t="s">
        <v>76</v>
      </c>
      <c r="B33" s="90">
        <v>9</v>
      </c>
      <c r="C33" s="90">
        <v>350</v>
      </c>
      <c r="D33" s="83">
        <v>1067</v>
      </c>
      <c r="E33" s="83">
        <v>24</v>
      </c>
      <c r="F33" s="91">
        <f t="shared" si="0"/>
        <v>-1043</v>
      </c>
    </row>
    <row r="34" spans="1:6" customFormat="1" ht="13.5" customHeight="1" x14ac:dyDescent="0.25">
      <c r="A34" s="88" t="s">
        <v>77</v>
      </c>
      <c r="B34" s="89">
        <v>0</v>
      </c>
      <c r="C34" s="89">
        <v>0</v>
      </c>
      <c r="D34" s="88">
        <v>95</v>
      </c>
      <c r="E34" s="88">
        <v>17</v>
      </c>
      <c r="F34" s="89">
        <f t="shared" si="0"/>
        <v>-78</v>
      </c>
    </row>
    <row r="35" spans="1:6" customFormat="1" ht="13.5" customHeight="1" x14ac:dyDescent="0.25">
      <c r="A35" s="91" t="s">
        <v>78</v>
      </c>
      <c r="B35" s="90">
        <v>24774</v>
      </c>
      <c r="C35" s="90">
        <v>28226</v>
      </c>
      <c r="D35" s="83">
        <v>34982</v>
      </c>
      <c r="E35" s="83">
        <v>9567</v>
      </c>
      <c r="F35" s="91">
        <f t="shared" si="0"/>
        <v>-25415</v>
      </c>
    </row>
    <row r="36" spans="1:6" customFormat="1" ht="13.5" customHeight="1" x14ac:dyDescent="0.25">
      <c r="A36" s="88" t="s">
        <v>79</v>
      </c>
      <c r="B36" s="89">
        <v>1778</v>
      </c>
      <c r="C36" s="89">
        <v>1509</v>
      </c>
      <c r="D36" s="88">
        <v>1982</v>
      </c>
      <c r="E36" s="88">
        <v>90</v>
      </c>
      <c r="F36" s="89">
        <f t="shared" si="0"/>
        <v>-1892</v>
      </c>
    </row>
    <row r="37" spans="1:6" customFormat="1" ht="13.5" customHeight="1" x14ac:dyDescent="0.25">
      <c r="A37" s="91" t="s">
        <v>80</v>
      </c>
      <c r="B37" s="90">
        <v>0</v>
      </c>
      <c r="C37" s="90">
        <v>0</v>
      </c>
      <c r="D37" s="83">
        <v>187</v>
      </c>
      <c r="E37" s="83">
        <v>80</v>
      </c>
      <c r="F37" s="91">
        <f t="shared" si="0"/>
        <v>-107</v>
      </c>
    </row>
    <row r="38" spans="1:6" customFormat="1" ht="13.5" customHeight="1" x14ac:dyDescent="0.25">
      <c r="A38" s="88" t="s">
        <v>81</v>
      </c>
      <c r="B38" s="89">
        <v>18</v>
      </c>
      <c r="C38" s="89">
        <v>59</v>
      </c>
      <c r="D38" s="88">
        <v>1418</v>
      </c>
      <c r="E38" s="88">
        <v>21</v>
      </c>
      <c r="F38" s="89">
        <f t="shared" si="0"/>
        <v>-1397</v>
      </c>
    </row>
    <row r="39" spans="1:6" customFormat="1" ht="13.5" customHeight="1" x14ac:dyDescent="0.25">
      <c r="A39" s="91" t="s">
        <v>82</v>
      </c>
      <c r="B39" s="90">
        <v>440</v>
      </c>
      <c r="C39" s="90">
        <v>4</v>
      </c>
      <c r="D39" s="83">
        <v>816</v>
      </c>
      <c r="E39" s="83">
        <v>27</v>
      </c>
      <c r="F39" s="91">
        <f t="shared" si="0"/>
        <v>-789</v>
      </c>
    </row>
    <row r="40" spans="1:6" customFormat="1" ht="13.5" customHeight="1" x14ac:dyDescent="0.25">
      <c r="A40" s="88" t="s">
        <v>84</v>
      </c>
      <c r="B40" s="89">
        <v>0</v>
      </c>
      <c r="C40" s="89">
        <v>0</v>
      </c>
      <c r="D40" s="88">
        <v>2</v>
      </c>
      <c r="E40" s="88">
        <v>0</v>
      </c>
      <c r="F40" s="89">
        <f t="shared" si="0"/>
        <v>-2</v>
      </c>
    </row>
    <row r="41" spans="1:6" customFormat="1" ht="13.5" customHeight="1" x14ac:dyDescent="0.25">
      <c r="A41" s="91" t="s">
        <v>85</v>
      </c>
      <c r="B41" s="90">
        <v>0</v>
      </c>
      <c r="C41" s="90">
        <v>0</v>
      </c>
      <c r="D41" s="83">
        <v>363</v>
      </c>
      <c r="E41" s="83">
        <v>65</v>
      </c>
      <c r="F41" s="91">
        <f t="shared" si="0"/>
        <v>-298</v>
      </c>
    </row>
    <row r="42" spans="1:6" customFormat="1" ht="13.5" customHeight="1" x14ac:dyDescent="0.25">
      <c r="A42" s="88" t="s">
        <v>86</v>
      </c>
      <c r="B42" s="89">
        <v>0</v>
      </c>
      <c r="C42" s="89">
        <v>14</v>
      </c>
      <c r="D42" s="88">
        <v>278</v>
      </c>
      <c r="E42" s="88">
        <v>30</v>
      </c>
      <c r="F42" s="89">
        <f t="shared" si="0"/>
        <v>-248</v>
      </c>
    </row>
    <row r="43" spans="1:6" customFormat="1" ht="13.5" customHeight="1" x14ac:dyDescent="0.25">
      <c r="A43" s="91" t="s">
        <v>87</v>
      </c>
      <c r="B43" s="90">
        <v>16</v>
      </c>
      <c r="C43" s="90">
        <v>0</v>
      </c>
      <c r="D43" s="83">
        <v>375</v>
      </c>
      <c r="E43" s="83">
        <v>0</v>
      </c>
      <c r="F43" s="91">
        <f t="shared" si="0"/>
        <v>-375</v>
      </c>
    </row>
    <row r="44" spans="1:6" customFormat="1" ht="13.5" customHeight="1" x14ac:dyDescent="0.25">
      <c r="A44" s="88" t="s">
        <v>88</v>
      </c>
      <c r="B44" s="89">
        <v>48</v>
      </c>
      <c r="C44" s="89">
        <v>4</v>
      </c>
      <c r="D44" s="88">
        <v>238</v>
      </c>
      <c r="E44" s="88">
        <v>1</v>
      </c>
      <c r="F44" s="89">
        <f t="shared" si="0"/>
        <v>-237</v>
      </c>
    </row>
    <row r="45" spans="1:6" customFormat="1" ht="13.5" customHeight="1" x14ac:dyDescent="0.25">
      <c r="A45" s="91" t="s">
        <v>89</v>
      </c>
      <c r="B45" s="90">
        <v>139</v>
      </c>
      <c r="C45" s="90">
        <v>295</v>
      </c>
      <c r="D45" s="83">
        <v>1882</v>
      </c>
      <c r="E45" s="83">
        <v>276</v>
      </c>
      <c r="F45" s="91">
        <f t="shared" si="0"/>
        <v>-1606</v>
      </c>
    </row>
    <row r="46" spans="1:6" customFormat="1" ht="13.5" customHeight="1" x14ac:dyDescent="0.25">
      <c r="A46" s="88" t="s">
        <v>90</v>
      </c>
      <c r="B46" s="89">
        <v>62</v>
      </c>
      <c r="C46" s="89">
        <v>0</v>
      </c>
      <c r="D46" s="88">
        <v>697</v>
      </c>
      <c r="E46" s="88">
        <v>1</v>
      </c>
      <c r="F46" s="89">
        <f t="shared" si="0"/>
        <v>-696</v>
      </c>
    </row>
    <row r="47" spans="1:6" customFormat="1" ht="13.5" customHeight="1" x14ac:dyDescent="0.25">
      <c r="A47" s="91" t="s">
        <v>91</v>
      </c>
      <c r="B47" s="90">
        <v>0</v>
      </c>
      <c r="C47" s="90">
        <v>0</v>
      </c>
      <c r="D47" s="83">
        <v>465</v>
      </c>
      <c r="E47" s="83">
        <v>23</v>
      </c>
      <c r="F47" s="91">
        <f t="shared" si="0"/>
        <v>-442</v>
      </c>
    </row>
    <row r="48" spans="1:6" customFormat="1" ht="13.5" customHeight="1" x14ac:dyDescent="0.25">
      <c r="A48" s="93" t="s">
        <v>92</v>
      </c>
      <c r="B48" s="111">
        <f>SUM(B49:B50)</f>
        <v>155</v>
      </c>
      <c r="C48" s="111">
        <f>SUM(C49:C50)</f>
        <v>764</v>
      </c>
      <c r="D48" s="111">
        <f t="shared" ref="D48:E48" si="1">SUM(D49:D50)</f>
        <v>561</v>
      </c>
      <c r="E48" s="111">
        <f t="shared" si="1"/>
        <v>410</v>
      </c>
      <c r="F48" s="94">
        <f t="shared" si="0"/>
        <v>-151</v>
      </c>
    </row>
    <row r="49" spans="1:6" customFormat="1" ht="13.5" customHeight="1" x14ac:dyDescent="0.25">
      <c r="A49" s="91" t="s">
        <v>101</v>
      </c>
      <c r="B49" s="90">
        <v>34</v>
      </c>
      <c r="C49" s="90">
        <v>605</v>
      </c>
      <c r="D49" s="90">
        <v>336</v>
      </c>
      <c r="E49" s="90">
        <v>304</v>
      </c>
      <c r="F49" s="90">
        <f t="shared" si="0"/>
        <v>-32</v>
      </c>
    </row>
    <row r="50" spans="1:6" customFormat="1" ht="13.5" customHeight="1" x14ac:dyDescent="0.25">
      <c r="A50" s="88" t="s">
        <v>94</v>
      </c>
      <c r="B50" s="112">
        <v>121</v>
      </c>
      <c r="C50" s="112">
        <v>159</v>
      </c>
      <c r="D50" s="112">
        <v>225</v>
      </c>
      <c r="E50" s="112">
        <v>106</v>
      </c>
      <c r="F50" s="88">
        <f t="shared" si="0"/>
        <v>-119</v>
      </c>
    </row>
    <row r="51" spans="1:6" customFormat="1" ht="13.5" customHeight="1" x14ac:dyDescent="0.25">
      <c r="A51" s="97" t="s">
        <v>6</v>
      </c>
      <c r="B51" s="113">
        <v>214</v>
      </c>
      <c r="C51" s="113">
        <v>153</v>
      </c>
      <c r="D51" s="113">
        <v>245</v>
      </c>
      <c r="E51" s="113">
        <v>16</v>
      </c>
      <c r="F51" s="113">
        <f t="shared" si="0"/>
        <v>-229</v>
      </c>
    </row>
    <row r="52" spans="1:6" customFormat="1" ht="13.5" customHeight="1" x14ac:dyDescent="0.25">
      <c r="A52" s="93" t="s">
        <v>102</v>
      </c>
      <c r="B52" s="111">
        <v>77</v>
      </c>
      <c r="C52" s="111">
        <v>237</v>
      </c>
      <c r="D52" s="111">
        <v>519</v>
      </c>
      <c r="E52" s="111">
        <v>302</v>
      </c>
      <c r="F52" s="93">
        <f t="shared" si="0"/>
        <v>-217</v>
      </c>
    </row>
    <row r="53" spans="1:6" ht="12.75" hidden="1" customHeight="1" x14ac:dyDescent="0.25">
      <c r="A53" s="95" t="s">
        <v>96</v>
      </c>
      <c r="B53" s="96">
        <f>B17+B48+B51+B52</f>
        <v>56526</v>
      </c>
      <c r="C53" s="96">
        <f>C17+C48+C51+C52</f>
        <v>69287</v>
      </c>
      <c r="D53" s="96">
        <f>D17+D48+D51+D52</f>
        <v>87004</v>
      </c>
      <c r="E53" s="96">
        <f>E17+E48+E51+E52</f>
        <v>24371</v>
      </c>
      <c r="F53" s="114">
        <f t="shared" si="0"/>
        <v>-62633</v>
      </c>
    </row>
    <row r="54" spans="1:6" ht="3.75" customHeight="1" x14ac:dyDescent="0.15">
      <c r="F54" s="99"/>
    </row>
    <row r="55" spans="1:6" x14ac:dyDescent="0.15">
      <c r="A55" s="152"/>
      <c r="B55" s="152"/>
      <c r="C55" s="152"/>
      <c r="D55" s="152"/>
      <c r="E55" s="152"/>
      <c r="F55" s="152"/>
    </row>
    <row r="56" spans="1:6" ht="12.75" x14ac:dyDescent="0.2">
      <c r="A56" s="35" t="s">
        <v>111</v>
      </c>
      <c r="B56" s="101"/>
      <c r="C56" s="102"/>
      <c r="D56" s="103"/>
      <c r="E56" s="21"/>
      <c r="F56" s="99"/>
    </row>
    <row r="57" spans="1:6" ht="12.75" x14ac:dyDescent="0.2">
      <c r="A57" s="35" t="s">
        <v>112</v>
      </c>
      <c r="B57" s="35"/>
      <c r="C57" s="35"/>
      <c r="D57" s="35"/>
      <c r="E57" s="35"/>
      <c r="F57" s="99"/>
    </row>
    <row r="58" spans="1:6" ht="12.75" x14ac:dyDescent="0.2">
      <c r="A58" s="35"/>
      <c r="B58" s="35"/>
      <c r="C58" s="35"/>
      <c r="D58" s="35"/>
      <c r="E58" s="35"/>
      <c r="F58" s="99"/>
    </row>
    <row r="59" spans="1:6" ht="12.75" x14ac:dyDescent="0.2">
      <c r="A59" s="35"/>
      <c r="B59" s="35"/>
      <c r="C59" s="35"/>
      <c r="D59" s="35"/>
      <c r="E59" s="35"/>
      <c r="F59" s="99"/>
    </row>
    <row r="60" spans="1:6" x14ac:dyDescent="0.15">
      <c r="F60" s="99"/>
    </row>
    <row r="61" spans="1:6" x14ac:dyDescent="0.15">
      <c r="F61" s="99"/>
    </row>
    <row r="62" spans="1:6" x14ac:dyDescent="0.15">
      <c r="F62" s="99"/>
    </row>
    <row r="63" spans="1:6" x14ac:dyDescent="0.15">
      <c r="F63" s="99"/>
    </row>
    <row r="64" spans="1:6" x14ac:dyDescent="0.15">
      <c r="F64" s="99"/>
    </row>
    <row r="65" spans="6:6" x14ac:dyDescent="0.15">
      <c r="F65" s="99"/>
    </row>
    <row r="66" spans="6:6" x14ac:dyDescent="0.15">
      <c r="F66" s="99"/>
    </row>
    <row r="67" spans="6:6" x14ac:dyDescent="0.15">
      <c r="F67" s="99"/>
    </row>
  </sheetData>
  <mergeCells count="1">
    <mergeCell ref="A55:F55"/>
  </mergeCells>
  <printOptions horizontalCentered="1"/>
  <pageMargins left="0.51181102362204722" right="0.51181102362204722" top="0.55118110236220474" bottom="0.55118110236220474" header="0.31496062992125984" footer="0.31496062992125984"/>
  <pageSetup scale="96"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tabSelected="1" view="pageBreakPreview" topLeftCell="A4" zoomScale="120" zoomScaleNormal="100" zoomScaleSheetLayoutView="120" workbookViewId="0">
      <selection activeCell="E12" sqref="E12"/>
    </sheetView>
  </sheetViews>
  <sheetFormatPr baseColWidth="10" defaultRowHeight="11.25" x14ac:dyDescent="0.15"/>
  <cols>
    <col min="1" max="1" width="23.42578125" style="13" customWidth="1"/>
    <col min="2" max="6" width="15.7109375" style="13" customWidth="1"/>
    <col min="7" max="7" width="15.140625" style="13" bestFit="1" customWidth="1"/>
    <col min="8" max="16384" width="11.42578125" style="13"/>
  </cols>
  <sheetData>
    <row r="1" spans="1:7" s="115" customFormat="1" ht="21" customHeight="1" x14ac:dyDescent="0.2">
      <c r="C1" s="116"/>
      <c r="D1" s="116"/>
      <c r="E1" s="116"/>
      <c r="F1" s="31" t="s">
        <v>0</v>
      </c>
      <c r="G1" s="116"/>
    </row>
    <row r="2" spans="1:7" s="115" customFormat="1" ht="21" customHeight="1" x14ac:dyDescent="0.15">
      <c r="C2" s="116"/>
      <c r="D2" s="116"/>
      <c r="E2" s="116"/>
      <c r="F2" s="32" t="s">
        <v>29</v>
      </c>
      <c r="G2" s="116"/>
    </row>
    <row r="3" spans="1:7" s="115" customFormat="1" ht="12.75" customHeight="1" x14ac:dyDescent="0.15">
      <c r="A3" s="117"/>
      <c r="B3" s="118"/>
      <c r="C3" s="118"/>
      <c r="D3" s="118"/>
      <c r="E3" s="118"/>
      <c r="F3" s="116"/>
      <c r="G3" s="116"/>
    </row>
    <row r="4" spans="1:7" customFormat="1" ht="12.75" customHeight="1" x14ac:dyDescent="0.25">
      <c r="B4" s="1"/>
      <c r="C4" s="1"/>
      <c r="D4" s="1"/>
      <c r="E4" s="1"/>
      <c r="F4" s="34"/>
    </row>
    <row r="5" spans="1:7" customFormat="1" ht="34.5" customHeight="1" x14ac:dyDescent="0.25">
      <c r="A5" s="36" t="s">
        <v>103</v>
      </c>
      <c r="B5" s="2"/>
      <c r="C5" s="2"/>
      <c r="D5" s="2"/>
      <c r="E5" s="2"/>
      <c r="F5" s="72"/>
    </row>
    <row r="6" spans="1:7" customFormat="1" ht="6.75" customHeight="1" x14ac:dyDescent="0.25">
      <c r="A6" s="73"/>
      <c r="B6" s="33"/>
      <c r="C6" s="4"/>
      <c r="D6" s="4"/>
      <c r="E6" s="74"/>
      <c r="F6" s="75"/>
    </row>
    <row r="7" spans="1:7" s="78" customFormat="1" ht="14.1" customHeight="1" x14ac:dyDescent="0.25">
      <c r="A7" s="76" t="s">
        <v>2</v>
      </c>
      <c r="B7" s="76" t="s">
        <v>59</v>
      </c>
      <c r="C7" s="77"/>
      <c r="D7" s="77"/>
      <c r="E7" s="33"/>
      <c r="F7" s="34"/>
    </row>
    <row r="8" spans="1:7" s="78" customFormat="1" ht="14.1" customHeight="1" x14ac:dyDescent="0.25">
      <c r="A8" s="79">
        <v>2017</v>
      </c>
      <c r="B8" s="119">
        <v>6.3</v>
      </c>
      <c r="C8" s="77"/>
      <c r="D8" s="77"/>
      <c r="E8" s="33"/>
      <c r="F8" s="34"/>
    </row>
    <row r="9" spans="1:7" s="78" customFormat="1" ht="14.1" customHeight="1" x14ac:dyDescent="0.25">
      <c r="A9" s="79">
        <v>2018</v>
      </c>
      <c r="B9" s="119">
        <v>4.91</v>
      </c>
      <c r="C9" s="77"/>
      <c r="D9" s="77"/>
      <c r="E9" s="33"/>
      <c r="F9" s="34"/>
    </row>
    <row r="10" spans="1:7" s="78" customFormat="1" ht="14.1" customHeight="1" x14ac:dyDescent="0.25">
      <c r="A10" s="79">
        <v>2019</v>
      </c>
      <c r="B10" s="119">
        <v>2.5732492397465578</v>
      </c>
      <c r="C10" s="77"/>
      <c r="D10" s="77"/>
      <c r="E10" s="33"/>
      <c r="F10" s="34"/>
    </row>
    <row r="11" spans="1:7" s="78" customFormat="1" ht="14.1" customHeight="1" x14ac:dyDescent="0.25">
      <c r="A11" s="79">
        <v>2020</v>
      </c>
      <c r="B11" s="119">
        <f>E50</f>
        <v>4.4466054385017104</v>
      </c>
      <c r="C11" s="77"/>
      <c r="D11" s="77"/>
      <c r="E11" s="33"/>
      <c r="F11" s="34"/>
    </row>
    <row r="12" spans="1:7" s="78" customFormat="1" ht="14.1" customHeight="1" x14ac:dyDescent="0.25">
      <c r="A12" s="81" t="s">
        <v>31</v>
      </c>
      <c r="B12" s="119">
        <f>B11-B10</f>
        <v>1.8733561987551526</v>
      </c>
      <c r="C12" s="77"/>
      <c r="D12" s="77"/>
      <c r="E12" s="33"/>
      <c r="F12" s="34"/>
    </row>
    <row r="13" spans="1:7" customFormat="1" ht="6.75" customHeight="1" x14ac:dyDescent="0.25">
      <c r="A13" s="5"/>
      <c r="B13" s="151"/>
      <c r="C13" s="151"/>
      <c r="D13" s="151"/>
      <c r="E13" s="82"/>
      <c r="F13" s="75"/>
    </row>
    <row r="14" spans="1:7" customFormat="1" ht="9" customHeight="1" x14ac:dyDescent="0.25">
      <c r="A14" s="83"/>
      <c r="B14" s="83"/>
      <c r="C14" s="83"/>
      <c r="D14" s="83"/>
      <c r="E14" s="83"/>
      <c r="F14" s="83"/>
    </row>
    <row r="15" spans="1:7" customFormat="1" ht="12.75" customHeight="1" x14ac:dyDescent="0.25">
      <c r="A15" s="84"/>
      <c r="B15" s="85">
        <v>2017</v>
      </c>
      <c r="C15" s="85">
        <v>2018</v>
      </c>
      <c r="D15" s="85">
        <v>2019</v>
      </c>
      <c r="E15" s="85">
        <v>2020</v>
      </c>
      <c r="F15" s="85" t="s">
        <v>31</v>
      </c>
    </row>
    <row r="16" spans="1:7" customFormat="1" ht="12.75" customHeight="1" x14ac:dyDescent="0.25">
      <c r="A16" s="86" t="s">
        <v>60</v>
      </c>
      <c r="B16" s="120">
        <v>7.0369200293720864</v>
      </c>
      <c r="C16" s="120">
        <v>5.354166666666667</v>
      </c>
      <c r="D16" s="120">
        <v>2.7982099686230133</v>
      </c>
      <c r="E16" s="120">
        <v>5.1051051051051051</v>
      </c>
      <c r="F16" s="120">
        <f>E16-D16</f>
        <v>2.3068951364820918</v>
      </c>
    </row>
    <row r="17" spans="1:6" customFormat="1" ht="13.5" customHeight="1" x14ac:dyDescent="0.25">
      <c r="A17" s="88" t="s">
        <v>61</v>
      </c>
      <c r="B17" s="121">
        <v>9.614522635589422</v>
      </c>
      <c r="C17" s="122">
        <v>8.5854092526690398</v>
      </c>
      <c r="D17" s="122">
        <v>3.4147444595205787</v>
      </c>
      <c r="E17" s="122">
        <v>5.6994818652849739</v>
      </c>
      <c r="F17" s="121">
        <f>E17-D17</f>
        <v>2.2847374057643952</v>
      </c>
    </row>
    <row r="18" spans="1:6" customFormat="1" ht="13.5" customHeight="1" x14ac:dyDescent="0.25">
      <c r="A18" s="90" t="s">
        <v>62</v>
      </c>
      <c r="B18" s="123">
        <v>1.7710399546613773</v>
      </c>
      <c r="C18" s="123">
        <v>1.4679896697023243</v>
      </c>
      <c r="D18" s="123">
        <v>0.1822204867890147</v>
      </c>
      <c r="E18" s="123">
        <v>1.0002564760194921</v>
      </c>
      <c r="F18" s="124">
        <f>E18-D18</f>
        <v>0.81803598923047738</v>
      </c>
    </row>
    <row r="19" spans="1:6" customFormat="1" ht="13.5" customHeight="1" x14ac:dyDescent="0.25">
      <c r="A19" s="88" t="s">
        <v>63</v>
      </c>
      <c r="B19" s="125">
        <v>14.431137724550899</v>
      </c>
      <c r="C19" s="126">
        <v>3.3031088082901552</v>
      </c>
      <c r="D19" s="126">
        <v>0.62814070351758799</v>
      </c>
      <c r="E19" s="126">
        <v>5.5826936496859734</v>
      </c>
      <c r="F19" s="121">
        <f t="shared" ref="F19:F46" si="0">E19-D19</f>
        <v>4.954552946168385</v>
      </c>
    </row>
    <row r="20" spans="1:6" customFormat="1" ht="13.5" customHeight="1" x14ac:dyDescent="0.25">
      <c r="A20" s="91" t="s">
        <v>64</v>
      </c>
      <c r="B20" s="123">
        <v>8.1014223871366724</v>
      </c>
      <c r="C20" s="123">
        <v>5.5079559363525092</v>
      </c>
      <c r="D20" s="123">
        <v>3.8394415357766145</v>
      </c>
      <c r="E20" s="123">
        <v>7.1913929784824457</v>
      </c>
      <c r="F20" s="124">
        <f t="shared" si="0"/>
        <v>3.3519514427058312</v>
      </c>
    </row>
    <row r="21" spans="1:6" customFormat="1" ht="13.5" customHeight="1" x14ac:dyDescent="0.25">
      <c r="A21" s="88" t="s">
        <v>65</v>
      </c>
      <c r="B21" s="125">
        <v>1.4564479638009049</v>
      </c>
      <c r="C21" s="126">
        <v>0.15804597701149425</v>
      </c>
      <c r="D21" s="126">
        <v>7.7435341489855966E-2</v>
      </c>
      <c r="E21" s="126">
        <v>8.078849571820973E-2</v>
      </c>
      <c r="F21" s="121">
        <f t="shared" si="0"/>
        <v>3.3531542283537635E-3</v>
      </c>
    </row>
    <row r="22" spans="1:6" customFormat="1" ht="13.5" customHeight="1" x14ac:dyDescent="0.25">
      <c r="A22" s="91" t="s">
        <v>66</v>
      </c>
      <c r="B22" s="123">
        <v>5.8241622356869049</v>
      </c>
      <c r="C22" s="123">
        <v>6.784294234592446</v>
      </c>
      <c r="D22" s="123">
        <v>3.6047888435732136</v>
      </c>
      <c r="E22" s="123">
        <v>5.0821355236139629</v>
      </c>
      <c r="F22" s="124">
        <f t="shared" si="0"/>
        <v>1.4773466800407493</v>
      </c>
    </row>
    <row r="23" spans="1:6" customFormat="1" ht="13.5" customHeight="1" x14ac:dyDescent="0.25">
      <c r="A23" s="88" t="s">
        <v>67</v>
      </c>
      <c r="B23" s="125">
        <v>2.491636866997347</v>
      </c>
      <c r="C23" s="126">
        <v>0.90823676792984653</v>
      </c>
      <c r="D23" s="126">
        <v>0.27672440299272316</v>
      </c>
      <c r="E23" s="126">
        <v>1.8196604655891024</v>
      </c>
      <c r="F23" s="121">
        <f t="shared" si="0"/>
        <v>1.5429360625963793</v>
      </c>
    </row>
    <row r="24" spans="1:6" customFormat="1" ht="13.5" customHeight="1" x14ac:dyDescent="0.25">
      <c r="A24" s="91" t="s">
        <v>68</v>
      </c>
      <c r="B24" s="123">
        <v>4.4616299821534806</v>
      </c>
      <c r="C24" s="123">
        <v>0.24213075060532688</v>
      </c>
      <c r="D24" s="123">
        <v>0</v>
      </c>
      <c r="E24" s="123">
        <v>1.3513513513513513</v>
      </c>
      <c r="F24" s="124">
        <f t="shared" si="0"/>
        <v>1.3513513513513513</v>
      </c>
    </row>
    <row r="25" spans="1:6" customFormat="1" ht="13.5" customHeight="1" x14ac:dyDescent="0.25">
      <c r="A25" s="88" t="s">
        <v>69</v>
      </c>
      <c r="B25" s="125">
        <v>4.4767767207610518</v>
      </c>
      <c r="C25" s="126">
        <v>10.051399200456881</v>
      </c>
      <c r="D25" s="126">
        <v>2.0693852708460132</v>
      </c>
      <c r="E25" s="126">
        <v>6.5379825653798251</v>
      </c>
      <c r="F25" s="121">
        <f t="shared" si="0"/>
        <v>4.4685972945338115</v>
      </c>
    </row>
    <row r="26" spans="1:6" customFormat="1" ht="13.5" customHeight="1" x14ac:dyDescent="0.25">
      <c r="A26" s="91" t="s">
        <v>70</v>
      </c>
      <c r="B26" s="123">
        <v>10.871871684453598</v>
      </c>
      <c r="C26" s="123">
        <v>3.137781932920416</v>
      </c>
      <c r="D26" s="123">
        <v>0.93742536422259382</v>
      </c>
      <c r="E26" s="123">
        <v>4.3961864406779663</v>
      </c>
      <c r="F26" s="124">
        <f t="shared" si="0"/>
        <v>3.4587610764553727</v>
      </c>
    </row>
    <row r="27" spans="1:6" customFormat="1" ht="13.5" customHeight="1" x14ac:dyDescent="0.25">
      <c r="A27" s="88" t="s">
        <v>71</v>
      </c>
      <c r="B27" s="125">
        <v>39.025239338555266</v>
      </c>
      <c r="C27" s="126">
        <v>28.921395840676773</v>
      </c>
      <c r="D27" s="126">
        <v>14.262502256725041</v>
      </c>
      <c r="E27" s="126">
        <v>31.648745519713263</v>
      </c>
      <c r="F27" s="121">
        <f t="shared" si="0"/>
        <v>17.386243262988224</v>
      </c>
    </row>
    <row r="28" spans="1:6" customFormat="1" ht="13.5" customHeight="1" x14ac:dyDescent="0.25">
      <c r="A28" s="91" t="s">
        <v>72</v>
      </c>
      <c r="B28" s="123">
        <v>18.913043478260867</v>
      </c>
      <c r="C28" s="123">
        <v>7.9616881173301399</v>
      </c>
      <c r="D28" s="123">
        <v>1.5470297029702971</v>
      </c>
      <c r="E28" s="123">
        <v>14.511232544019428</v>
      </c>
      <c r="F28" s="124">
        <f t="shared" si="0"/>
        <v>12.964202841049131</v>
      </c>
    </row>
    <row r="29" spans="1:6" customFormat="1" ht="13.5" customHeight="1" x14ac:dyDescent="0.25">
      <c r="A29" s="88" t="s">
        <v>73</v>
      </c>
      <c r="B29" s="125">
        <v>5.6113586587115778</v>
      </c>
      <c r="C29" s="126">
        <v>4.0477770404777704</v>
      </c>
      <c r="D29" s="126">
        <v>3.2834191233816874</v>
      </c>
      <c r="E29" s="126">
        <v>5.046270663608321</v>
      </c>
      <c r="F29" s="121">
        <f t="shared" si="0"/>
        <v>1.7628515402266336</v>
      </c>
    </row>
    <row r="30" spans="1:6" customFormat="1" ht="13.5" customHeight="1" x14ac:dyDescent="0.25">
      <c r="A30" s="91" t="s">
        <v>74</v>
      </c>
      <c r="B30" s="123">
        <v>6.3367337560885941</v>
      </c>
      <c r="C30" s="123">
        <v>2.608970880810273</v>
      </c>
      <c r="D30" s="123">
        <v>2.1209759323555115</v>
      </c>
      <c r="E30" s="123">
        <v>3.2192310395726431</v>
      </c>
      <c r="F30" s="124">
        <f t="shared" si="0"/>
        <v>1.0982551072171316</v>
      </c>
    </row>
    <row r="31" spans="1:6" customFormat="1" ht="13.5" customHeight="1" x14ac:dyDescent="0.25">
      <c r="A31" s="88" t="s">
        <v>75</v>
      </c>
      <c r="B31" s="125">
        <v>5.7610312345066932</v>
      </c>
      <c r="C31" s="126">
        <v>4.8982816511949441</v>
      </c>
      <c r="D31" s="126">
        <v>2.0989505247376314</v>
      </c>
      <c r="E31" s="126">
        <v>1.8038442582552983</v>
      </c>
      <c r="F31" s="121">
        <f t="shared" si="0"/>
        <v>-0.29510626648233318</v>
      </c>
    </row>
    <row r="32" spans="1:6" customFormat="1" ht="13.5" customHeight="1" x14ac:dyDescent="0.25">
      <c r="A32" s="91" t="s">
        <v>76</v>
      </c>
      <c r="B32" s="123">
        <v>4.8692732070040776</v>
      </c>
      <c r="C32" s="123">
        <v>4.2014800668417287</v>
      </c>
      <c r="D32" s="123">
        <v>0.29985007496251875</v>
      </c>
      <c r="E32" s="123">
        <v>2.6125193998965339</v>
      </c>
      <c r="F32" s="124">
        <f t="shared" si="0"/>
        <v>2.3126693249340153</v>
      </c>
    </row>
    <row r="33" spans="1:6" customFormat="1" ht="13.5" customHeight="1" x14ac:dyDescent="0.25">
      <c r="A33" s="88" t="s">
        <v>77</v>
      </c>
      <c r="B33" s="125">
        <v>1.4648088603072527</v>
      </c>
      <c r="C33" s="126">
        <v>4.7384382107657315</v>
      </c>
      <c r="D33" s="126">
        <v>3.9065646395489324</v>
      </c>
      <c r="E33" s="126">
        <v>4.2224928948436862</v>
      </c>
      <c r="F33" s="121">
        <f t="shared" si="0"/>
        <v>0.31592825529475377</v>
      </c>
    </row>
    <row r="34" spans="1:6" customFormat="1" ht="13.5" customHeight="1" x14ac:dyDescent="0.25">
      <c r="A34" s="91" t="s">
        <v>78</v>
      </c>
      <c r="B34" s="123">
        <v>11.173703784729819</v>
      </c>
      <c r="C34" s="123">
        <v>14.382215052679337</v>
      </c>
      <c r="D34" s="123">
        <v>8.6801007556675067</v>
      </c>
      <c r="E34" s="123">
        <v>13.544135773205651</v>
      </c>
      <c r="F34" s="124">
        <f t="shared" si="0"/>
        <v>4.8640350175381446</v>
      </c>
    </row>
    <row r="35" spans="1:6" customFormat="1" ht="13.5" customHeight="1" x14ac:dyDescent="0.25">
      <c r="A35" s="88" t="s">
        <v>79</v>
      </c>
      <c r="B35" s="125">
        <v>3.967446592065107</v>
      </c>
      <c r="C35" s="126">
        <v>2.6988021359503533</v>
      </c>
      <c r="D35" s="126">
        <v>0.46303211351755041</v>
      </c>
      <c r="E35" s="126">
        <v>5.1112093091766093</v>
      </c>
      <c r="F35" s="121">
        <f t="shared" si="0"/>
        <v>4.6481771956590592</v>
      </c>
    </row>
    <row r="36" spans="1:6" customFormat="1" ht="13.5" customHeight="1" x14ac:dyDescent="0.25">
      <c r="A36" s="91" t="s">
        <v>80</v>
      </c>
      <c r="B36" s="123">
        <v>3.3418204964990448</v>
      </c>
      <c r="C36" s="123">
        <v>3.9647577092511015</v>
      </c>
      <c r="D36" s="123">
        <v>0.57124722310377662</v>
      </c>
      <c r="E36" s="123">
        <v>0.66162570888468808</v>
      </c>
      <c r="F36" s="124">
        <f t="shared" si="0"/>
        <v>9.0378485780911455E-2</v>
      </c>
    </row>
    <row r="37" spans="1:6" customFormat="1" ht="13.5" customHeight="1" x14ac:dyDescent="0.25">
      <c r="A37" s="88" t="s">
        <v>81</v>
      </c>
      <c r="B37" s="125">
        <v>0</v>
      </c>
      <c r="C37" s="126">
        <v>3.7281795511221945</v>
      </c>
      <c r="D37" s="126">
        <v>0.44489640269480102</v>
      </c>
      <c r="E37" s="126">
        <v>0.79957356076759067</v>
      </c>
      <c r="F37" s="121">
        <f t="shared" si="0"/>
        <v>0.35467715807278966</v>
      </c>
    </row>
    <row r="38" spans="1:6" customFormat="1" ht="13.5" customHeight="1" x14ac:dyDescent="0.25">
      <c r="A38" s="91" t="s">
        <v>82</v>
      </c>
      <c r="B38" s="123">
        <v>8.8107549120992772</v>
      </c>
      <c r="C38" s="123">
        <v>13.813576093409855</v>
      </c>
      <c r="D38" s="123">
        <v>2.7420375448217675</v>
      </c>
      <c r="E38" s="123">
        <v>9.0151676992095719</v>
      </c>
      <c r="F38" s="124">
        <f t="shared" si="0"/>
        <v>6.273130154387804</v>
      </c>
    </row>
    <row r="39" spans="1:6" customFormat="1" ht="13.5" customHeight="1" x14ac:dyDescent="0.25">
      <c r="A39" s="88" t="s">
        <v>84</v>
      </c>
      <c r="B39" s="125">
        <v>0.91615769017212667</v>
      </c>
      <c r="C39" s="126">
        <v>2.338811630847029</v>
      </c>
      <c r="D39" s="126">
        <v>0.49408399427902744</v>
      </c>
      <c r="E39" s="126">
        <v>1.421383647798742</v>
      </c>
      <c r="F39" s="121">
        <f t="shared" si="0"/>
        <v>0.92729965351971466</v>
      </c>
    </row>
    <row r="40" spans="1:6" customFormat="1" ht="13.5" customHeight="1" x14ac:dyDescent="0.25">
      <c r="A40" s="91" t="s">
        <v>85</v>
      </c>
      <c r="B40" s="123">
        <v>8.9174674957603166</v>
      </c>
      <c r="C40" s="123">
        <v>7.7444760446291836</v>
      </c>
      <c r="D40" s="123">
        <v>3.3588685916322922</v>
      </c>
      <c r="E40" s="123">
        <v>4.8327674637000646</v>
      </c>
      <c r="F40" s="124">
        <f t="shared" si="0"/>
        <v>1.4738988720677724</v>
      </c>
    </row>
    <row r="41" spans="1:6" customFormat="1" ht="13.5" customHeight="1" x14ac:dyDescent="0.25">
      <c r="A41" s="88" t="s">
        <v>86</v>
      </c>
      <c r="B41" s="125">
        <v>0.71511403169694632</v>
      </c>
      <c r="C41" s="126">
        <v>5.6433408577878097E-2</v>
      </c>
      <c r="D41" s="126">
        <v>1.2178353957965036</v>
      </c>
      <c r="E41" s="126">
        <v>0.43842168194499798</v>
      </c>
      <c r="F41" s="121">
        <f t="shared" si="0"/>
        <v>-0.7794137138515056</v>
      </c>
    </row>
    <row r="42" spans="1:6" customFormat="1" ht="13.5" customHeight="1" x14ac:dyDescent="0.25">
      <c r="A42" s="91" t="s">
        <v>87</v>
      </c>
      <c r="B42" s="123">
        <v>1.118864292589028</v>
      </c>
      <c r="C42" s="123">
        <v>1.6836671992134695</v>
      </c>
      <c r="D42" s="123">
        <v>1.3973108357500659</v>
      </c>
      <c r="E42" s="123">
        <v>2.1311929144755051</v>
      </c>
      <c r="F42" s="124">
        <f t="shared" si="0"/>
        <v>0.7338820787254392</v>
      </c>
    </row>
    <row r="43" spans="1:6" customFormat="1" ht="13.5" customHeight="1" x14ac:dyDescent="0.25">
      <c r="A43" s="88" t="s">
        <v>88</v>
      </c>
      <c r="B43" s="125">
        <v>4.234527687296417</v>
      </c>
      <c r="C43" s="126">
        <v>3.7112010796221324</v>
      </c>
      <c r="D43" s="126">
        <v>6.6376131411330874</v>
      </c>
      <c r="E43" s="126">
        <v>3.4867975626269461</v>
      </c>
      <c r="F43" s="121">
        <f t="shared" si="0"/>
        <v>-3.1508155785061414</v>
      </c>
    </row>
    <row r="44" spans="1:6" customFormat="1" ht="13.5" customHeight="1" x14ac:dyDescent="0.25">
      <c r="A44" s="91" t="s">
        <v>89</v>
      </c>
      <c r="B44" s="123">
        <v>6.476510067114094</v>
      </c>
      <c r="C44" s="123">
        <v>2.2470615349158791</v>
      </c>
      <c r="D44" s="123">
        <v>1.0010855144132191</v>
      </c>
      <c r="E44" s="123">
        <v>1.4567561367286075</v>
      </c>
      <c r="F44" s="124">
        <f t="shared" si="0"/>
        <v>0.45567062231538835</v>
      </c>
    </row>
    <row r="45" spans="1:6" customFormat="1" ht="13.5" customHeight="1" x14ac:dyDescent="0.25">
      <c r="A45" s="88" t="s">
        <v>90</v>
      </c>
      <c r="B45" s="125">
        <v>11.031578947368422</v>
      </c>
      <c r="C45" s="126">
        <v>8.9579158316633265</v>
      </c>
      <c r="D45" s="126">
        <v>4.6364594309799791</v>
      </c>
      <c r="E45" s="126">
        <v>7.0200573065902576</v>
      </c>
      <c r="F45" s="121">
        <f t="shared" si="0"/>
        <v>2.3835978756102785</v>
      </c>
    </row>
    <row r="46" spans="1:6" customFormat="1" ht="13.5" customHeight="1" x14ac:dyDescent="0.25">
      <c r="A46" s="91" t="s">
        <v>91</v>
      </c>
      <c r="B46" s="123">
        <v>12.5</v>
      </c>
      <c r="C46" s="123">
        <v>10.530137981118374</v>
      </c>
      <c r="D46" s="123">
        <v>16.282642089093702</v>
      </c>
      <c r="E46" s="123">
        <v>11.237785016286644</v>
      </c>
      <c r="F46" s="124">
        <f t="shared" si="0"/>
        <v>-5.0448570728070585</v>
      </c>
    </row>
    <row r="47" spans="1:6" customFormat="1" ht="13.5" customHeight="1" x14ac:dyDescent="0.25">
      <c r="A47" s="93" t="s">
        <v>92</v>
      </c>
      <c r="B47" s="127">
        <v>2.2922767203513912</v>
      </c>
      <c r="C47" s="128">
        <v>2.5240738642800498</v>
      </c>
      <c r="D47" s="128">
        <v>1.3317878601504471</v>
      </c>
      <c r="E47" s="128">
        <v>0.80842263583380325</v>
      </c>
      <c r="F47" s="128">
        <f>E47-D47</f>
        <v>-0.5233652243166439</v>
      </c>
    </row>
    <row r="48" spans="1:6" customFormat="1" ht="13.5" customHeight="1" x14ac:dyDescent="0.25">
      <c r="A48" s="91" t="s">
        <v>101</v>
      </c>
      <c r="B48" s="123">
        <v>2.5883471554592994</v>
      </c>
      <c r="C48" s="123">
        <v>2.8087534684047952</v>
      </c>
      <c r="D48" s="123">
        <v>1.4542087633779037</v>
      </c>
      <c r="E48" s="123">
        <v>295</v>
      </c>
      <c r="F48" s="124">
        <f>E48-D48</f>
        <v>293.54579123662211</v>
      </c>
    </row>
    <row r="49" spans="1:7" customFormat="1" ht="13.5" customHeight="1" x14ac:dyDescent="0.25">
      <c r="A49" s="88" t="s">
        <v>94</v>
      </c>
      <c r="B49" s="122">
        <v>0.37606837606837606</v>
      </c>
      <c r="C49" s="122">
        <v>0.69105005899207828</v>
      </c>
      <c r="D49" s="122">
        <v>0.52224023050603274</v>
      </c>
      <c r="E49" s="126">
        <v>49</v>
      </c>
      <c r="F49" s="121">
        <f t="shared" ref="F49:F50" si="1">E49-D49</f>
        <v>48.477759769493964</v>
      </c>
    </row>
    <row r="50" spans="1:7" ht="15" hidden="1" customHeight="1" x14ac:dyDescent="0.25">
      <c r="A50" s="95" t="s">
        <v>96</v>
      </c>
      <c r="B50" s="129">
        <v>2.6309930987027177E-2</v>
      </c>
      <c r="C50" s="129">
        <v>0.13963654025175051</v>
      </c>
      <c r="D50" s="130">
        <v>6.4867414935230863E-2</v>
      </c>
      <c r="E50" s="131">
        <v>4.4466054385017104</v>
      </c>
      <c r="F50" s="124">
        <f t="shared" si="1"/>
        <v>4.3817380235664798</v>
      </c>
    </row>
    <row r="51" spans="1:7" s="132" customFormat="1" ht="21" customHeight="1" x14ac:dyDescent="0.25">
      <c r="A51" s="35" t="s">
        <v>107</v>
      </c>
      <c r="B51" s="101"/>
      <c r="C51" s="102"/>
      <c r="D51" s="103"/>
      <c r="E51" s="21"/>
    </row>
    <row r="52" spans="1:7" s="132" customFormat="1" ht="15" x14ac:dyDescent="0.25">
      <c r="A52" s="35" t="s">
        <v>106</v>
      </c>
      <c r="B52" s="35"/>
      <c r="C52" s="35"/>
      <c r="D52" s="35"/>
      <c r="E52" s="35"/>
    </row>
    <row r="53" spans="1:7" s="132" customFormat="1" ht="15" x14ac:dyDescent="0.25">
      <c r="A53" s="35"/>
      <c r="B53" s="35"/>
      <c r="C53" s="35"/>
      <c r="D53" s="35"/>
      <c r="E53" s="35"/>
    </row>
    <row r="54" spans="1:7" s="132" customFormat="1" ht="15" hidden="1" x14ac:dyDescent="0.25">
      <c r="A54" s="133" t="s">
        <v>104</v>
      </c>
      <c r="B54" s="134"/>
      <c r="C54" s="134"/>
      <c r="D54" s="134"/>
      <c r="E54" s="134"/>
      <c r="F54" s="135"/>
    </row>
    <row r="55" spans="1:7" s="132" customFormat="1" ht="15" hidden="1" x14ac:dyDescent="0.25">
      <c r="A55" s="153" t="s">
        <v>105</v>
      </c>
      <c r="B55" s="154"/>
      <c r="C55" s="154"/>
      <c r="D55" s="154"/>
      <c r="E55" s="154"/>
      <c r="F55" s="155"/>
    </row>
    <row r="56" spans="1:7" s="132" customFormat="1" ht="15" hidden="1" x14ac:dyDescent="0.25">
      <c r="A56" s="153"/>
      <c r="B56" s="154"/>
      <c r="C56" s="154"/>
      <c r="D56" s="154"/>
      <c r="E56" s="154"/>
      <c r="F56" s="155"/>
    </row>
    <row r="57" spans="1:7" s="132" customFormat="1" ht="15" hidden="1" x14ac:dyDescent="0.25">
      <c r="A57" s="156"/>
      <c r="B57" s="157"/>
      <c r="C57" s="157"/>
      <c r="D57" s="157"/>
      <c r="E57" s="157"/>
      <c r="F57" s="158"/>
    </row>
    <row r="58" spans="1:7" s="132" customFormat="1" ht="15" x14ac:dyDescent="0.25">
      <c r="A58" s="35"/>
      <c r="B58" s="35"/>
      <c r="C58" s="35"/>
      <c r="D58" s="35"/>
      <c r="E58" s="35"/>
    </row>
    <row r="59" spans="1:7" customFormat="1" ht="15" x14ac:dyDescent="0.25">
      <c r="A59" s="35"/>
      <c r="B59" s="35"/>
      <c r="C59" s="35"/>
      <c r="D59" s="35"/>
      <c r="E59" s="35"/>
      <c r="F59" s="132"/>
      <c r="G59" s="132"/>
    </row>
    <row r="60" spans="1:7" x14ac:dyDescent="0.15">
      <c r="F60" s="99"/>
    </row>
    <row r="61" spans="1:7" x14ac:dyDescent="0.15">
      <c r="F61" s="99"/>
    </row>
    <row r="62" spans="1:7" x14ac:dyDescent="0.15">
      <c r="F62" s="99"/>
    </row>
    <row r="63" spans="1:7" x14ac:dyDescent="0.15">
      <c r="F63" s="99"/>
    </row>
    <row r="64" spans="1:7" x14ac:dyDescent="0.15">
      <c r="F64" s="99"/>
    </row>
    <row r="65" spans="6:6" x14ac:dyDescent="0.15">
      <c r="F65" s="99"/>
    </row>
    <row r="66" spans="6:6" x14ac:dyDescent="0.15">
      <c r="F66" s="99"/>
    </row>
    <row r="67" spans="6:6" x14ac:dyDescent="0.15">
      <c r="F67" s="99"/>
    </row>
    <row r="68" spans="6:6" x14ac:dyDescent="0.15">
      <c r="F68" s="99"/>
    </row>
    <row r="69" spans="6:6" x14ac:dyDescent="0.15">
      <c r="F69" s="99"/>
    </row>
    <row r="70" spans="6:6" x14ac:dyDescent="0.15">
      <c r="F70" s="99"/>
    </row>
    <row r="71" spans="6:6" x14ac:dyDescent="0.15">
      <c r="F71" s="99"/>
    </row>
    <row r="72" spans="6:6" x14ac:dyDescent="0.15">
      <c r="F72" s="99"/>
    </row>
    <row r="73" spans="6:6" x14ac:dyDescent="0.15">
      <c r="F73" s="99"/>
    </row>
  </sheetData>
  <mergeCells count="2">
    <mergeCell ref="B13:D13"/>
    <mergeCell ref="A55:F57"/>
  </mergeCells>
  <pageMargins left="0.51181102362204722" right="0.51181102362204722" top="0.55118110236220474" bottom="0.55118110236220474" header="0.31496062992125984" footer="0.31496062992125984"/>
  <pageSetup scale="93"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c r="E3" s="33"/>
      <c r="F3" s="34"/>
    </row>
    <row r="4" spans="1:11" customFormat="1" ht="12.75" customHeight="1" x14ac:dyDescent="0.25">
      <c r="B4" s="1"/>
      <c r="C4" s="1"/>
      <c r="D4" s="1"/>
    </row>
    <row r="5" spans="1:11" customFormat="1" ht="27" customHeight="1" x14ac:dyDescent="0.25">
      <c r="A5" s="36" t="s">
        <v>32</v>
      </c>
      <c r="B5" s="2"/>
      <c r="C5" s="2"/>
      <c r="D5" s="2"/>
    </row>
    <row r="6" spans="1:11" customFormat="1" ht="25.5" customHeight="1" x14ac:dyDescent="0.25">
      <c r="A6" s="3" t="s">
        <v>1</v>
      </c>
      <c r="C6" s="4"/>
      <c r="D6" s="4"/>
    </row>
    <row r="7" spans="1:11" customFormat="1" ht="12.75" customHeight="1" x14ac:dyDescent="0.25">
      <c r="A7" s="5"/>
      <c r="B7" s="151"/>
      <c r="C7" s="151"/>
      <c r="D7" s="151"/>
    </row>
    <row r="8" spans="1:11" s="9" customFormat="1" ht="27" x14ac:dyDescent="0.25">
      <c r="A8" s="6" t="s">
        <v>2</v>
      </c>
      <c r="B8" s="7" t="s">
        <v>3</v>
      </c>
      <c r="C8" s="7" t="s">
        <v>4</v>
      </c>
      <c r="D8" s="7" t="s">
        <v>5</v>
      </c>
      <c r="E8" s="8"/>
      <c r="F8" s="8"/>
      <c r="G8" s="8"/>
      <c r="H8" s="8"/>
      <c r="I8" s="8"/>
      <c r="J8" s="8"/>
      <c r="K8" s="8"/>
    </row>
    <row r="9" spans="1:11" ht="15" hidden="1" x14ac:dyDescent="0.25">
      <c r="A9" s="10" t="s">
        <v>6</v>
      </c>
      <c r="B9" s="11"/>
      <c r="C9" s="11"/>
      <c r="D9" s="12"/>
      <c r="E9"/>
      <c r="F9"/>
      <c r="G9"/>
      <c r="H9"/>
      <c r="I9"/>
      <c r="J9"/>
      <c r="K9"/>
    </row>
    <row r="10" spans="1:11" ht="15" x14ac:dyDescent="0.25">
      <c r="A10" s="14">
        <v>2017</v>
      </c>
      <c r="B10" s="15">
        <v>653670.79200000002</v>
      </c>
      <c r="C10" s="15">
        <v>162783.76650999999</v>
      </c>
      <c r="D10" s="16">
        <f t="shared" ref="D10:D12" si="0">(C10/B10)*100</f>
        <v>24.903019761972168</v>
      </c>
      <c r="E10"/>
      <c r="F10"/>
      <c r="G10"/>
      <c r="H10"/>
      <c r="I10"/>
      <c r="J10"/>
      <c r="K10"/>
    </row>
    <row r="11" spans="1:11" ht="15" x14ac:dyDescent="0.25">
      <c r="A11" s="17">
        <v>2018</v>
      </c>
      <c r="B11" s="18">
        <v>628799.56299999997</v>
      </c>
      <c r="C11" s="18">
        <v>160863.17627</v>
      </c>
      <c r="D11" s="19">
        <f t="shared" si="0"/>
        <v>25.582583979944655</v>
      </c>
      <c r="E11"/>
      <c r="F11"/>
      <c r="G11"/>
      <c r="H11"/>
      <c r="I11"/>
      <c r="J11"/>
      <c r="K11"/>
    </row>
    <row r="12" spans="1:11" ht="15" x14ac:dyDescent="0.25">
      <c r="A12" s="20" t="s">
        <v>7</v>
      </c>
      <c r="B12" s="15">
        <v>598040.902</v>
      </c>
      <c r="C12" s="15">
        <v>167308.47763000001</v>
      </c>
      <c r="D12" s="16">
        <f t="shared" si="0"/>
        <v>27.976092784035028</v>
      </c>
      <c r="E12"/>
      <c r="F12"/>
      <c r="G12"/>
      <c r="H12"/>
      <c r="I12"/>
      <c r="J12"/>
      <c r="K12"/>
    </row>
    <row r="13" spans="1:11" ht="15" x14ac:dyDescent="0.25">
      <c r="A13" s="17">
        <v>2020</v>
      </c>
      <c r="B13" s="18">
        <v>617347.74199999997</v>
      </c>
      <c r="C13" s="18">
        <v>173008.9394720956</v>
      </c>
      <c r="D13" s="19">
        <f>IF(B13=0,0,C13/B13*100)</f>
        <v>28.024552080097447</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19306.839999999967</v>
      </c>
      <c r="C15" s="24">
        <f t="shared" ref="C15:D15" si="1">C13-C12</f>
        <v>5700.4618420955958</v>
      </c>
      <c r="D15" s="24">
        <f t="shared" si="1"/>
        <v>4.8459296062418389E-2</v>
      </c>
      <c r="E15"/>
      <c r="F15"/>
      <c r="G15"/>
      <c r="H15"/>
      <c r="I15"/>
      <c r="J15"/>
      <c r="K15"/>
    </row>
    <row r="16" spans="1:11" ht="15" x14ac:dyDescent="0.25">
      <c r="A16"/>
      <c r="B16"/>
      <c r="C16"/>
      <c r="D16"/>
      <c r="E16"/>
      <c r="F16"/>
      <c r="G16"/>
      <c r="H16"/>
      <c r="I16"/>
      <c r="J16"/>
      <c r="K16"/>
    </row>
    <row r="17" spans="1:11" ht="15" x14ac:dyDescent="0.25">
      <c r="A17" t="str">
        <f>A8</f>
        <v>Año</v>
      </c>
      <c r="B17" t="str">
        <f>B8</f>
        <v>Gasto total ejercido</v>
      </c>
      <c r="C17" t="str">
        <f>C8</f>
        <v>Gasto Ejercido en docentes</v>
      </c>
      <c r="D17" t="str">
        <f>D8</f>
        <v>Costo docente (%)</v>
      </c>
      <c r="E17"/>
      <c r="F17"/>
      <c r="G17"/>
      <c r="H17"/>
      <c r="I17"/>
      <c r="J17"/>
      <c r="K17"/>
    </row>
    <row r="18" spans="1:11" ht="15" x14ac:dyDescent="0.25">
      <c r="A18">
        <f t="shared" ref="A18:D21" si="2">A10</f>
        <v>2017</v>
      </c>
      <c r="B18">
        <f t="shared" si="2"/>
        <v>653670.79200000002</v>
      </c>
      <c r="C18">
        <f t="shared" si="2"/>
        <v>162783.76650999999</v>
      </c>
      <c r="D18">
        <f t="shared" si="2"/>
        <v>24.903019761972168</v>
      </c>
      <c r="E18"/>
      <c r="F18"/>
      <c r="G18"/>
      <c r="H18"/>
      <c r="I18"/>
      <c r="J18"/>
      <c r="K18"/>
    </row>
    <row r="19" spans="1:11" ht="15" x14ac:dyDescent="0.25">
      <c r="A19">
        <f t="shared" si="2"/>
        <v>2018</v>
      </c>
      <c r="B19">
        <f t="shared" si="2"/>
        <v>628799.56299999997</v>
      </c>
      <c r="C19">
        <f t="shared" si="2"/>
        <v>160863.17627</v>
      </c>
      <c r="D19">
        <f t="shared" si="2"/>
        <v>25.582583979944655</v>
      </c>
      <c r="E19"/>
      <c r="F19"/>
      <c r="G19"/>
      <c r="H19"/>
      <c r="I19"/>
      <c r="J19"/>
      <c r="K19"/>
    </row>
    <row r="20" spans="1:11" ht="15" x14ac:dyDescent="0.25">
      <c r="A20" t="str">
        <f t="shared" si="2"/>
        <v>2019</v>
      </c>
      <c r="B20">
        <f t="shared" si="2"/>
        <v>598040.902</v>
      </c>
      <c r="C20">
        <f t="shared" si="2"/>
        <v>167308.47763000001</v>
      </c>
      <c r="D20">
        <f t="shared" si="2"/>
        <v>27.976092784035028</v>
      </c>
      <c r="E20"/>
      <c r="F20"/>
      <c r="G20"/>
      <c r="H20"/>
      <c r="I20"/>
      <c r="J20"/>
      <c r="K20"/>
    </row>
    <row r="21" spans="1:11" ht="15" x14ac:dyDescent="0.25">
      <c r="A21">
        <f t="shared" si="2"/>
        <v>2020</v>
      </c>
      <c r="B21">
        <f t="shared" si="2"/>
        <v>617347.74199999997</v>
      </c>
      <c r="C21">
        <f t="shared" si="2"/>
        <v>173008.9394720956</v>
      </c>
      <c r="D21">
        <f t="shared" si="2"/>
        <v>28.024552080097447</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5" x14ac:dyDescent="0.25">
      <c r="A38" s="35"/>
      <c r="B38" s="35"/>
      <c r="C38" s="35"/>
      <c r="D38" s="35"/>
      <c r="E38"/>
      <c r="F38"/>
      <c r="G38"/>
      <c r="H38"/>
      <c r="I38"/>
      <c r="J38"/>
    </row>
    <row r="39" spans="1:11" ht="12.75" x14ac:dyDescent="0.2">
      <c r="A39" s="35"/>
      <c r="B39" s="35"/>
      <c r="C39" s="35"/>
      <c r="D39" s="35"/>
      <c r="E39" s="35"/>
      <c r="F39" s="35"/>
      <c r="G39" s="35"/>
      <c r="H39" s="35"/>
      <c r="I39" s="35"/>
      <c r="J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3" customHeight="1" x14ac:dyDescent="0.25">
      <c r="A5" s="36" t="s">
        <v>33</v>
      </c>
      <c r="B5" s="2"/>
      <c r="C5" s="2"/>
      <c r="D5" s="2"/>
    </row>
    <row r="6" spans="1:11" customFormat="1" ht="25.5" customHeight="1" x14ac:dyDescent="0.25">
      <c r="A6" s="3" t="s">
        <v>1</v>
      </c>
      <c r="C6" s="4"/>
      <c r="D6" s="4"/>
    </row>
    <row r="7" spans="1:11" customFormat="1" ht="12.75" customHeight="1" x14ac:dyDescent="0.25">
      <c r="A7" s="5"/>
      <c r="B7" s="151"/>
      <c r="C7" s="151"/>
      <c r="D7" s="151"/>
    </row>
    <row r="8" spans="1:11" s="27" customFormat="1" ht="40.5" x14ac:dyDescent="0.25">
      <c r="A8" s="6" t="s">
        <v>2</v>
      </c>
      <c r="B8" s="7" t="s">
        <v>8</v>
      </c>
      <c r="C8" s="7" t="s">
        <v>9</v>
      </c>
      <c r="D8" s="7" t="s">
        <v>10</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658646.19099999999</v>
      </c>
      <c r="C10" s="15">
        <v>653670.79200000002</v>
      </c>
      <c r="D10" s="16">
        <f>(C10/B10)*100</f>
        <v>99.244602175191204</v>
      </c>
      <c r="E10"/>
      <c r="F10"/>
      <c r="G10"/>
      <c r="H10"/>
      <c r="I10"/>
      <c r="J10"/>
      <c r="K10"/>
    </row>
    <row r="11" spans="1:11" ht="15" x14ac:dyDescent="0.25">
      <c r="A11" s="17">
        <v>2018</v>
      </c>
      <c r="B11" s="18">
        <v>635684.88399999996</v>
      </c>
      <c r="C11" s="18">
        <v>628799.56299999997</v>
      </c>
      <c r="D11" s="19">
        <f>(C11/B11)*100</f>
        <v>98.91686570291327</v>
      </c>
      <c r="E11"/>
      <c r="F11"/>
      <c r="G11"/>
      <c r="H11"/>
      <c r="I11"/>
      <c r="J11"/>
      <c r="K11"/>
    </row>
    <row r="12" spans="1:11" ht="15" x14ac:dyDescent="0.25">
      <c r="A12" s="20">
        <v>2019</v>
      </c>
      <c r="B12" s="15">
        <v>600089.527</v>
      </c>
      <c r="C12" s="15">
        <v>598040.902</v>
      </c>
      <c r="D12" s="16">
        <f>(C12/B12)*100</f>
        <v>99.65861343885777</v>
      </c>
      <c r="E12"/>
      <c r="F12"/>
      <c r="G12"/>
      <c r="H12"/>
      <c r="I12"/>
      <c r="J12"/>
      <c r="K12"/>
    </row>
    <row r="13" spans="1:11" ht="15" x14ac:dyDescent="0.25">
      <c r="A13" s="17">
        <v>2020</v>
      </c>
      <c r="B13" s="18">
        <v>619034.65599999996</v>
      </c>
      <c r="C13" s="18">
        <v>617347.74199999997</v>
      </c>
      <c r="D13" s="19">
        <f>IF(B13=0,0,C13/B13*100)</f>
        <v>99.727492801307719</v>
      </c>
      <c r="E13"/>
      <c r="F13"/>
      <c r="G13"/>
      <c r="H13"/>
      <c r="I13"/>
      <c r="J13"/>
      <c r="K13"/>
    </row>
    <row r="14" spans="1:11" ht="12" customHeight="1" x14ac:dyDescent="0.25">
      <c r="A14" s="21"/>
      <c r="B14" s="21"/>
      <c r="C14" s="37"/>
      <c r="D14" s="22"/>
      <c r="E14"/>
      <c r="F14"/>
      <c r="G14"/>
      <c r="H14"/>
      <c r="I14"/>
      <c r="J14"/>
      <c r="K14"/>
    </row>
    <row r="15" spans="1:11" ht="20.25" customHeight="1" x14ac:dyDescent="0.3">
      <c r="A15" s="23" t="s">
        <v>31</v>
      </c>
      <c r="B15" s="28">
        <f>B13-B12</f>
        <v>18945.128999999957</v>
      </c>
      <c r="C15" s="28">
        <f t="shared" ref="C15:D15" si="0">C13-C12</f>
        <v>19306.839999999967</v>
      </c>
      <c r="D15" s="28">
        <f t="shared" si="0"/>
        <v>6.8879362449948189E-2</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total</v>
      </c>
      <c r="C17" t="str">
        <f>C8</f>
        <v>Presupuesto
Ejercido Total</v>
      </c>
      <c r="D17" s="29" t="str">
        <f>D8</f>
        <v>Evolución del Presupuesto Reprogramado Total</v>
      </c>
      <c r="E17"/>
      <c r="F17"/>
      <c r="G17"/>
      <c r="H17"/>
      <c r="I17"/>
      <c r="J17"/>
      <c r="K17"/>
    </row>
    <row r="18" spans="1:11" ht="15" x14ac:dyDescent="0.25">
      <c r="A18">
        <f t="shared" ref="A18:D21" si="1">A10</f>
        <v>2017</v>
      </c>
      <c r="B18">
        <f t="shared" si="1"/>
        <v>658646.19099999999</v>
      </c>
      <c r="C18">
        <f t="shared" si="1"/>
        <v>653670.79200000002</v>
      </c>
      <c r="D18">
        <f t="shared" si="1"/>
        <v>99.244602175191204</v>
      </c>
      <c r="E18"/>
      <c r="F18"/>
      <c r="G18"/>
      <c r="H18"/>
      <c r="I18"/>
      <c r="J18"/>
      <c r="K18"/>
    </row>
    <row r="19" spans="1:11" ht="15" x14ac:dyDescent="0.25">
      <c r="A19">
        <f t="shared" si="1"/>
        <v>2018</v>
      </c>
      <c r="B19">
        <f t="shared" si="1"/>
        <v>635684.88399999996</v>
      </c>
      <c r="C19">
        <f t="shared" si="1"/>
        <v>628799.56299999997</v>
      </c>
      <c r="D19">
        <f t="shared" si="1"/>
        <v>98.91686570291327</v>
      </c>
      <c r="E19"/>
      <c r="F19"/>
      <c r="G19"/>
      <c r="H19"/>
      <c r="I19"/>
      <c r="J19"/>
      <c r="K19"/>
    </row>
    <row r="20" spans="1:11" ht="15" x14ac:dyDescent="0.25">
      <c r="A20">
        <f t="shared" si="1"/>
        <v>2019</v>
      </c>
      <c r="B20">
        <f t="shared" si="1"/>
        <v>600089.527</v>
      </c>
      <c r="C20">
        <f t="shared" si="1"/>
        <v>598040.902</v>
      </c>
      <c r="D20">
        <f t="shared" si="1"/>
        <v>99.65861343885777</v>
      </c>
      <c r="E20"/>
      <c r="F20"/>
      <c r="G20"/>
      <c r="H20"/>
      <c r="I20"/>
      <c r="J20"/>
      <c r="K20"/>
    </row>
    <row r="21" spans="1:11" ht="15" x14ac:dyDescent="0.25">
      <c r="A21">
        <f t="shared" si="1"/>
        <v>2020</v>
      </c>
      <c r="B21">
        <f t="shared" si="1"/>
        <v>619034.65599999996</v>
      </c>
      <c r="C21">
        <f t="shared" si="1"/>
        <v>617347.74199999997</v>
      </c>
      <c r="D21">
        <f t="shared" si="1"/>
        <v>99.727492801307719</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2.75" x14ac:dyDescent="0.2">
      <c r="A38" s="35"/>
      <c r="B38" s="35"/>
      <c r="C38" s="35"/>
      <c r="D38" s="35"/>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showGridLines="0" tabSelected="1" view="pageBreakPreview" zoomScale="60" zoomScaleNormal="100" workbookViewId="0">
      <selection activeCell="E12" sqref="E12"/>
    </sheetView>
  </sheetViews>
  <sheetFormatPr baseColWidth="10" defaultColWidth="11.42578125" defaultRowHeight="11.25" x14ac:dyDescent="0.15"/>
  <cols>
    <col min="1" max="1" width="23.42578125" style="13" customWidth="1"/>
    <col min="2" max="4" width="23.140625" style="13" customWidth="1"/>
    <col min="5" max="5" width="11.5703125" style="13" bestFit="1"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29</v>
      </c>
      <c r="F2" s="13"/>
    </row>
    <row r="3" spans="1:11" customFormat="1" ht="15" customHeight="1" x14ac:dyDescent="0.25">
      <c r="B3" s="1"/>
      <c r="C3" s="1"/>
      <c r="D3" s="1"/>
    </row>
    <row r="4" spans="1:11" customFormat="1" ht="12.75" customHeight="1" x14ac:dyDescent="0.25">
      <c r="B4" s="1"/>
      <c r="C4" s="1"/>
      <c r="D4" s="1"/>
    </row>
    <row r="5" spans="1:11" customFormat="1" ht="32.25" customHeight="1" x14ac:dyDescent="0.25">
      <c r="A5" s="36" t="s">
        <v>34</v>
      </c>
      <c r="B5" s="2"/>
      <c r="C5" s="2"/>
      <c r="D5" s="2"/>
    </row>
    <row r="6" spans="1:11" customFormat="1" ht="25.5" customHeight="1" x14ac:dyDescent="0.25">
      <c r="A6" s="3" t="s">
        <v>1</v>
      </c>
      <c r="C6" s="4"/>
      <c r="D6" s="4"/>
    </row>
    <row r="7" spans="1:11" customFormat="1" ht="12.75" customHeight="1" x14ac:dyDescent="0.25">
      <c r="A7" s="5"/>
      <c r="B7" s="151"/>
      <c r="C7" s="151"/>
      <c r="D7" s="151"/>
    </row>
    <row r="8" spans="1:11" s="27" customFormat="1" ht="54" x14ac:dyDescent="0.25">
      <c r="A8" s="6" t="s">
        <v>2</v>
      </c>
      <c r="B8" s="7" t="s">
        <v>11</v>
      </c>
      <c r="C8" s="7" t="s">
        <v>12</v>
      </c>
      <c r="D8" s="7" t="s">
        <v>13</v>
      </c>
      <c r="E8" s="25"/>
      <c r="F8" s="26"/>
      <c r="G8" s="26"/>
      <c r="H8" s="26"/>
      <c r="I8" s="26"/>
      <c r="J8" s="26"/>
      <c r="K8" s="26"/>
    </row>
    <row r="9" spans="1:11" ht="15" hidden="1" x14ac:dyDescent="0.25">
      <c r="A9" s="10" t="s">
        <v>6</v>
      </c>
      <c r="B9" s="11"/>
      <c r="C9" s="11"/>
      <c r="D9" s="12"/>
      <c r="E9"/>
      <c r="F9"/>
      <c r="G9"/>
      <c r="H9"/>
      <c r="I9"/>
      <c r="J9"/>
      <c r="K9"/>
    </row>
    <row r="10" spans="1:11" ht="15" x14ac:dyDescent="0.25">
      <c r="A10" s="14">
        <v>2017</v>
      </c>
      <c r="B10" s="15">
        <v>643942.89099999995</v>
      </c>
      <c r="C10" s="15">
        <v>643942.89099999995</v>
      </c>
      <c r="D10" s="16">
        <f>(C10/B10)*100</f>
        <v>100</v>
      </c>
      <c r="E10"/>
      <c r="F10"/>
      <c r="G10"/>
      <c r="H10"/>
      <c r="I10"/>
      <c r="J10"/>
      <c r="K10"/>
    </row>
    <row r="11" spans="1:11" ht="15" x14ac:dyDescent="0.25">
      <c r="A11" s="17">
        <v>2018</v>
      </c>
      <c r="B11" s="18">
        <v>619970.70400000003</v>
      </c>
      <c r="C11" s="18">
        <v>619970.70400000003</v>
      </c>
      <c r="D11" s="19">
        <f>(C11/B11)*100</f>
        <v>100</v>
      </c>
      <c r="E11"/>
      <c r="F11"/>
      <c r="G11"/>
      <c r="H11"/>
      <c r="I11"/>
      <c r="J11"/>
      <c r="K11"/>
    </row>
    <row r="12" spans="1:11" ht="15" x14ac:dyDescent="0.25">
      <c r="A12" s="20">
        <v>2019</v>
      </c>
      <c r="B12" s="15">
        <v>585973.95600000001</v>
      </c>
      <c r="C12" s="15">
        <v>585964.32999999996</v>
      </c>
      <c r="D12" s="16">
        <f t="shared" ref="D12" si="0">(C12/B12)*100</f>
        <v>99.998357264874755</v>
      </c>
      <c r="E12"/>
      <c r="F12"/>
      <c r="G12"/>
      <c r="H12"/>
      <c r="I12"/>
      <c r="J12"/>
      <c r="K12"/>
    </row>
    <row r="13" spans="1:11" ht="15" x14ac:dyDescent="0.25">
      <c r="A13" s="17">
        <v>2020</v>
      </c>
      <c r="B13" s="18">
        <v>599548.57799999998</v>
      </c>
      <c r="C13" s="18">
        <v>599548.57799999998</v>
      </c>
      <c r="D13" s="19">
        <f>IF(B13=0,0,C13/B13*100)</f>
        <v>100</v>
      </c>
      <c r="E13"/>
      <c r="F13"/>
      <c r="G13"/>
      <c r="H13"/>
      <c r="I13"/>
      <c r="J13"/>
      <c r="K13"/>
    </row>
    <row r="14" spans="1:11" ht="12" customHeight="1" x14ac:dyDescent="0.25">
      <c r="A14" s="21"/>
      <c r="B14" s="21"/>
      <c r="C14" s="21"/>
      <c r="D14" s="22"/>
      <c r="E14"/>
      <c r="F14"/>
      <c r="G14"/>
      <c r="H14"/>
      <c r="I14"/>
      <c r="J14"/>
      <c r="K14"/>
    </row>
    <row r="15" spans="1:11" ht="20.25" customHeight="1" x14ac:dyDescent="0.3">
      <c r="A15" s="23" t="s">
        <v>31</v>
      </c>
      <c r="B15" s="24">
        <f>B13-B12</f>
        <v>13574.621999999974</v>
      </c>
      <c r="C15" s="24">
        <f t="shared" ref="C15:D15" si="1">C13-C12</f>
        <v>13584.248000000021</v>
      </c>
      <c r="D15" s="24">
        <f t="shared" si="1"/>
        <v>1.6427351252445987E-3</v>
      </c>
      <c r="E15"/>
      <c r="F15"/>
      <c r="G15"/>
      <c r="H15"/>
      <c r="I15"/>
      <c r="J15"/>
      <c r="K15"/>
    </row>
    <row r="16" spans="1:11" ht="15" x14ac:dyDescent="0.25">
      <c r="A16"/>
      <c r="B16" s="38"/>
      <c r="C16"/>
      <c r="D16"/>
      <c r="E16"/>
      <c r="F16"/>
      <c r="G16"/>
      <c r="H16"/>
      <c r="I16"/>
      <c r="J16"/>
      <c r="K16"/>
    </row>
    <row r="17" spans="1:11" ht="17.25" customHeight="1" x14ac:dyDescent="0.25">
      <c r="A17" t="str">
        <f>A8</f>
        <v>Año</v>
      </c>
      <c r="B17" t="str">
        <f>B8</f>
        <v>Presupuesto Reprogramado
(Recursos Fiscales)</v>
      </c>
      <c r="C17" t="str">
        <f>C8</f>
        <v>Presupuesto Ejercido (Recursos Fiscales)</v>
      </c>
      <c r="D17" s="29" t="str">
        <f>D8</f>
        <v>Evolución del Presupuesto Reprogramado
(Recursos fiscales)</v>
      </c>
      <c r="E17"/>
      <c r="F17"/>
      <c r="G17"/>
      <c r="H17"/>
      <c r="I17"/>
      <c r="J17"/>
      <c r="K17"/>
    </row>
    <row r="18" spans="1:11" ht="15" x14ac:dyDescent="0.25">
      <c r="A18">
        <f t="shared" ref="A18:D21" si="2">A10</f>
        <v>2017</v>
      </c>
      <c r="B18">
        <f t="shared" si="2"/>
        <v>643942.89099999995</v>
      </c>
      <c r="C18">
        <f t="shared" si="2"/>
        <v>643942.89099999995</v>
      </c>
      <c r="D18">
        <f t="shared" si="2"/>
        <v>100</v>
      </c>
      <c r="E18"/>
      <c r="F18"/>
      <c r="G18"/>
      <c r="H18"/>
      <c r="I18"/>
      <c r="J18"/>
      <c r="K18"/>
    </row>
    <row r="19" spans="1:11" ht="15" x14ac:dyDescent="0.25">
      <c r="A19">
        <f t="shared" si="2"/>
        <v>2018</v>
      </c>
      <c r="B19">
        <f t="shared" si="2"/>
        <v>619970.70400000003</v>
      </c>
      <c r="C19">
        <f t="shared" si="2"/>
        <v>619970.70400000003</v>
      </c>
      <c r="D19">
        <f t="shared" si="2"/>
        <v>100</v>
      </c>
      <c r="E19"/>
      <c r="F19"/>
      <c r="G19"/>
      <c r="H19"/>
      <c r="I19"/>
      <c r="J19"/>
      <c r="K19"/>
    </row>
    <row r="20" spans="1:11" ht="15" x14ac:dyDescent="0.25">
      <c r="A20">
        <f t="shared" si="2"/>
        <v>2019</v>
      </c>
      <c r="B20">
        <f t="shared" si="2"/>
        <v>585973.95600000001</v>
      </c>
      <c r="C20">
        <f t="shared" si="2"/>
        <v>585964.32999999996</v>
      </c>
      <c r="D20">
        <f t="shared" si="2"/>
        <v>99.998357264874755</v>
      </c>
      <c r="E20"/>
      <c r="F20"/>
      <c r="G20"/>
      <c r="H20"/>
      <c r="I20"/>
      <c r="J20"/>
      <c r="K20"/>
    </row>
    <row r="21" spans="1:11" ht="15" x14ac:dyDescent="0.25">
      <c r="A21">
        <f t="shared" si="2"/>
        <v>2020</v>
      </c>
      <c r="B21">
        <f t="shared" si="2"/>
        <v>599548.57799999998</v>
      </c>
      <c r="C21">
        <f t="shared" si="2"/>
        <v>599548.57799999998</v>
      </c>
      <c r="D21">
        <f t="shared" si="2"/>
        <v>100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113</v>
      </c>
      <c r="B35" s="35"/>
      <c r="C35" s="35"/>
      <c r="D35" s="35"/>
      <c r="E35"/>
      <c r="F35"/>
      <c r="G35"/>
      <c r="H35"/>
      <c r="I35"/>
      <c r="J35"/>
      <c r="K35"/>
    </row>
    <row r="36" spans="1:11" ht="15" x14ac:dyDescent="0.25">
      <c r="A36" s="35" t="s">
        <v>110</v>
      </c>
      <c r="B36" s="35"/>
      <c r="C36" s="35"/>
      <c r="D36" s="35"/>
      <c r="E36"/>
      <c r="F36"/>
      <c r="G36"/>
      <c r="H36"/>
      <c r="I36"/>
      <c r="J36"/>
      <c r="K36"/>
    </row>
    <row r="37" spans="1:11" ht="15" x14ac:dyDescent="0.25">
      <c r="A37" s="35"/>
      <c r="B37" s="35"/>
      <c r="C37" s="35"/>
      <c r="D37" s="35"/>
      <c r="E37"/>
      <c r="F37"/>
      <c r="G37"/>
      <c r="H37"/>
      <c r="I37"/>
      <c r="J37"/>
      <c r="K37"/>
    </row>
    <row r="38" spans="1:11" ht="12.75" x14ac:dyDescent="0.2">
      <c r="A38" s="35"/>
      <c r="B38" s="35"/>
      <c r="C38" s="35"/>
      <c r="D38" s="35"/>
    </row>
    <row r="39" spans="1:11" ht="12.75" x14ac:dyDescent="0.2">
      <c r="A39" s="35"/>
      <c r="B39" s="35"/>
      <c r="C39" s="35"/>
      <c r="D39" s="35"/>
    </row>
  </sheetData>
  <mergeCells count="1">
    <mergeCell ref="B7:D7"/>
  </mergeCells>
  <pageMargins left="0.51181102362204722" right="0.51181102362204722" top="0.55118110236220474" bottom="0.55118110236220474"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Resumen_general</vt:lpstr>
      <vt:lpstr>reprobacion</vt:lpstr>
      <vt:lpstr>capacitacion</vt:lpstr>
      <vt:lpstr>servtec</vt:lpstr>
      <vt:lpstr>Certificaciones</vt:lpstr>
      <vt:lpstr>becas_ext</vt:lpstr>
      <vt:lpstr>cd</vt:lpstr>
      <vt:lpstr>eprt</vt:lpstr>
      <vt:lpstr>epr</vt:lpstr>
      <vt:lpstr>egc</vt:lpstr>
      <vt:lpstr>egi</vt:lpstr>
      <vt:lpstr>auto</vt:lpstr>
      <vt:lpstr>capip</vt:lpstr>
      <vt:lpstr>cnpr</vt:lpstr>
      <vt:lpstr>capacitacion!Área_de_impresión</vt:lpstr>
      <vt:lpstr>capip!Área_de_impresión</vt:lpstr>
      <vt:lpstr>Certificaciones!Área_de_impresión</vt:lpstr>
      <vt:lpstr>cnpr!Área_de_impresión</vt:lpstr>
      <vt:lpstr>reprobacion!Área_de_impresión</vt:lpstr>
      <vt:lpstr>servtec!Área_de_impresión</vt:lpstr>
      <vt:lpstr>Resumen_general!Títulos_a_imprimir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2020-08-07T02:07:45Z</cp:lastPrinted>
  <dcterms:created xsi:type="dcterms:W3CDTF">2020-04-07T02:06:55Z</dcterms:created>
  <dcterms:modified xsi:type="dcterms:W3CDTF">2020-08-07T02:11:57Z</dcterms:modified>
</cp:coreProperties>
</file>