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USUARIO\Documents\flor\2020\Indicadores 2020\Primer trimestre\"/>
    </mc:Choice>
  </mc:AlternateContent>
  <bookViews>
    <workbookView xWindow="0" yWindow="0" windowWidth="20490" windowHeight="7755" firstSheet="2" activeTab="12"/>
  </bookViews>
  <sheets>
    <sheet name="Resumen_general" sheetId="9" r:id="rId1"/>
    <sheet name="capacitacion" sheetId="12" r:id="rId2"/>
    <sheet name="servtec" sheetId="13" r:id="rId3"/>
    <sheet name="certificación" sheetId="10" r:id="rId4"/>
    <sheet name="becas_ext" sheetId="11" r:id="rId5"/>
    <sheet name="cd" sheetId="1" r:id="rId6"/>
    <sheet name="eprt" sheetId="2" r:id="rId7"/>
    <sheet name="epr" sheetId="3" r:id="rId8"/>
    <sheet name="egc" sheetId="4" r:id="rId9"/>
    <sheet name="egi" sheetId="5" r:id="rId10"/>
    <sheet name="auto" sheetId="6" r:id="rId11"/>
    <sheet name="capip" sheetId="7" r:id="rId12"/>
    <sheet name="cnpr" sheetId="8" r:id="rId13"/>
  </sheets>
  <externalReferences>
    <externalReference r:id="rId14"/>
    <externalReference r:id="rId15"/>
    <externalReference r:id="rId16"/>
  </externalReferences>
  <definedNames>
    <definedName name="A_impresión_IM">#REF!</definedName>
    <definedName name="a_impresión_imn">#REF!</definedName>
    <definedName name="Abril">#REF!</definedName>
    <definedName name="AbrilA">#REF!</definedName>
    <definedName name="Agosto">#REF!</definedName>
    <definedName name="AgostoA">#REF!</definedName>
    <definedName name="_xlnm.Print_Area" localSheetId="0">Resumen_general!$A$1:$F$23</definedName>
    <definedName name="Clave">#REF!</definedName>
    <definedName name="Desviación">IF(AND(#REF!=0,#REF!=0),0,IF(AND(#REF!=0,#REF!&gt;0),"----",(#REF!-#REF!)/#REF!))</definedName>
    <definedName name="Diciembre">#REF!</definedName>
    <definedName name="DiciembreA">#REF!</definedName>
    <definedName name="Enero">#REF!</definedName>
    <definedName name="EneroA">#REF!</definedName>
    <definedName name="Entidad">#REF!</definedName>
    <definedName name="EntidadDinamico" localSheetId="4">[1]Cat_entidad!$C$2</definedName>
    <definedName name="EntidadDinamico" localSheetId="1">[1]Cat_entidad!$C$2</definedName>
    <definedName name="EntidadDinamico" localSheetId="3">[1]Cat_entidad!$C$2</definedName>
    <definedName name="EntidadDinamico" localSheetId="0">[1]Cat_entidad!$C$2</definedName>
    <definedName name="EntidadDinamico" localSheetId="2">[1]Cat_entidad!$C$2</definedName>
    <definedName name="EntidadDinamico">[2]Cat_entidad!$C$2</definedName>
    <definedName name="Febrero">#REF!</definedName>
    <definedName name="FebreroA">#REF!</definedName>
    <definedName name="Julio">#REF!</definedName>
    <definedName name="JulioA">#REF!</definedName>
    <definedName name="Junio">#REF!</definedName>
    <definedName name="JunioA">#REF!</definedName>
    <definedName name="Marzo">#REF!</definedName>
    <definedName name="MarzoA">#REF!</definedName>
    <definedName name="MaxAnual">MAX(#REF!,#REF!,#REF!,#REF!,#REF!,#REF!,#REF!,#REF!,#REF!,#REF!,#REF!,#REF!)</definedName>
    <definedName name="Máximo">MAX(#REF!)</definedName>
    <definedName name="MaxTrimestral">MAX(#REF!,#REF!,#REF!,#REF!)</definedName>
    <definedName name="Mayo">#REF!</definedName>
    <definedName name="MayoA">#REF!</definedName>
    <definedName name="NombrePlantel">[3]PCEU01!$B$9</definedName>
    <definedName name="Noviembre">#REF!</definedName>
    <definedName name="NoviembreA">#REF!</definedName>
    <definedName name="Octubre">#REF!</definedName>
    <definedName name="OctubreA">#REF!</definedName>
    <definedName name="Plantel">#REF!</definedName>
    <definedName name="PORCENTUAL">#REF!</definedName>
    <definedName name="q">#REF!</definedName>
    <definedName name="s">#REF!</definedName>
    <definedName name="Septiembre">#REF!</definedName>
    <definedName name="SeptiembreA">#REF!</definedName>
    <definedName name="SumaAnual">SUM(#REF!,#REF!,#REF!,#REF!,#REF!,#REF!,#REF!,#REF!,#REF!,#REF!,#REF!,#REF!)</definedName>
    <definedName name="Sumas">SUM(#REF!)</definedName>
    <definedName name="SumaTrimestral">SUM(#REF!,#REF!,#REF!,#REF!)</definedName>
    <definedName name="_xlnm.Print_Titles" localSheetId="0">Resumen_general!$1:$7</definedName>
    <definedName name="Trimestre">#REF!</definedName>
    <definedName name="Trimestr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8" l="1"/>
  <c r="F24" i="13"/>
  <c r="F23" i="13"/>
  <c r="F22" i="13"/>
  <c r="F21" i="13"/>
  <c r="F20" i="13"/>
  <c r="F19" i="13"/>
  <c r="F18" i="13"/>
  <c r="F17" i="13"/>
  <c r="E16" i="13"/>
  <c r="F16" i="13" s="1"/>
  <c r="F49" i="12"/>
  <c r="F48" i="12"/>
  <c r="E47" i="12"/>
  <c r="D47" i="12"/>
  <c r="C47" i="12"/>
  <c r="B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E16" i="12"/>
  <c r="D16" i="12"/>
  <c r="D50" i="12" s="1"/>
  <c r="C16" i="12"/>
  <c r="B16" i="12"/>
  <c r="B11" i="13" l="1"/>
  <c r="E50" i="12"/>
  <c r="F50" i="12" s="1"/>
  <c r="B12" i="12" s="1"/>
  <c r="F47" i="12"/>
  <c r="F16" i="12"/>
  <c r="B50" i="12"/>
  <c r="C50" i="12"/>
  <c r="B11" i="12"/>
  <c r="F10" i="9" s="1"/>
  <c r="B12" i="13" l="1"/>
  <c r="F11" i="9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B11" i="11" l="1"/>
  <c r="F52" i="10"/>
  <c r="F51" i="10"/>
  <c r="F50" i="10"/>
  <c r="E48" i="10"/>
  <c r="D48" i="10"/>
  <c r="C48" i="10"/>
  <c r="B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E17" i="10"/>
  <c r="D17" i="10"/>
  <c r="D53" i="10" s="1"/>
  <c r="B10" i="10" s="1"/>
  <c r="C17" i="10"/>
  <c r="C53" i="10" s="1"/>
  <c r="B9" i="10" s="1"/>
  <c r="B17" i="10"/>
  <c r="H11" i="9"/>
  <c r="H10" i="9"/>
  <c r="B12" i="11" l="1"/>
  <c r="F13" i="9"/>
  <c r="E53" i="10"/>
  <c r="F53" i="10" s="1"/>
  <c r="B12" i="10" s="1"/>
  <c r="F17" i="10"/>
  <c r="B53" i="10"/>
  <c r="B8" i="10" s="1"/>
  <c r="F49" i="10"/>
  <c r="F48" i="10" s="1"/>
  <c r="B11" i="10" l="1"/>
  <c r="F12" i="9" s="1"/>
  <c r="H12" i="9" s="1"/>
  <c r="D15" i="8"/>
  <c r="B15" i="8"/>
  <c r="D15" i="7"/>
  <c r="B15" i="7"/>
  <c r="D15" i="6"/>
  <c r="B15" i="6"/>
  <c r="D15" i="5"/>
  <c r="E15" i="5"/>
  <c r="B15" i="5"/>
  <c r="C15" i="4"/>
  <c r="B15" i="4"/>
  <c r="D15" i="3"/>
  <c r="B15" i="3"/>
  <c r="B16" i="3" s="1"/>
  <c r="D15" i="2"/>
  <c r="B15" i="2"/>
  <c r="D15" i="1" l="1"/>
  <c r="B15" i="1"/>
  <c r="E13" i="1"/>
  <c r="F16" i="9" s="1"/>
  <c r="H16" i="9" s="1"/>
  <c r="D24" i="8"/>
  <c r="B24" i="8"/>
  <c r="A24" i="8"/>
  <c r="D23" i="8"/>
  <c r="B23" i="8"/>
  <c r="A23" i="8"/>
  <c r="B22" i="8"/>
  <c r="A22" i="8"/>
  <c r="D21" i="8"/>
  <c r="B21" i="8"/>
  <c r="A21" i="8"/>
  <c r="D20" i="8"/>
  <c r="B20" i="8"/>
  <c r="A20" i="8"/>
  <c r="D19" i="8"/>
  <c r="B19" i="8"/>
  <c r="A19" i="8"/>
  <c r="D18" i="8"/>
  <c r="B18" i="8"/>
  <c r="A18" i="8"/>
  <c r="E17" i="8"/>
  <c r="D17" i="8"/>
  <c r="B17" i="8"/>
  <c r="A17" i="8"/>
  <c r="E24" i="8"/>
  <c r="E23" i="8"/>
  <c r="E22" i="8"/>
  <c r="E13" i="8"/>
  <c r="F23" i="9" s="1"/>
  <c r="H23" i="9" s="1"/>
  <c r="E12" i="8"/>
  <c r="E20" i="8" s="1"/>
  <c r="E11" i="8"/>
  <c r="E19" i="8" s="1"/>
  <c r="E10" i="8"/>
  <c r="E18" i="8" s="1"/>
  <c r="E24" i="7"/>
  <c r="D24" i="7"/>
  <c r="B24" i="7"/>
  <c r="A24" i="7"/>
  <c r="D23" i="7"/>
  <c r="B23" i="7"/>
  <c r="A23" i="7"/>
  <c r="E22" i="7"/>
  <c r="D22" i="7"/>
  <c r="B22" i="7"/>
  <c r="A22" i="7"/>
  <c r="D21" i="7"/>
  <c r="B21" i="7"/>
  <c r="A21" i="7"/>
  <c r="D20" i="7"/>
  <c r="B20" i="7"/>
  <c r="A20" i="7"/>
  <c r="D19" i="7"/>
  <c r="B19" i="7"/>
  <c r="A19" i="7"/>
  <c r="D18" i="7"/>
  <c r="B18" i="7"/>
  <c r="A18" i="7"/>
  <c r="E17" i="7"/>
  <c r="D17" i="7"/>
  <c r="B17" i="7"/>
  <c r="A17" i="7"/>
  <c r="E23" i="7"/>
  <c r="E13" i="7"/>
  <c r="F22" i="9" s="1"/>
  <c r="H22" i="9" s="1"/>
  <c r="E12" i="7"/>
  <c r="E20" i="7" s="1"/>
  <c r="E11" i="7"/>
  <c r="E19" i="7" s="1"/>
  <c r="E10" i="7"/>
  <c r="E18" i="7" s="1"/>
  <c r="D24" i="6"/>
  <c r="B24" i="6"/>
  <c r="A24" i="6"/>
  <c r="D23" i="6"/>
  <c r="B23" i="6"/>
  <c r="A23" i="6"/>
  <c r="D22" i="6"/>
  <c r="B22" i="6"/>
  <c r="A22" i="6"/>
  <c r="D21" i="6"/>
  <c r="B21" i="6"/>
  <c r="A21" i="6"/>
  <c r="D20" i="6"/>
  <c r="B20" i="6"/>
  <c r="A20" i="6"/>
  <c r="D19" i="6"/>
  <c r="B19" i="6"/>
  <c r="A19" i="6"/>
  <c r="D18" i="6"/>
  <c r="B18" i="6"/>
  <c r="A18" i="6"/>
  <c r="E17" i="6"/>
  <c r="D17" i="6"/>
  <c r="B17" i="6"/>
  <c r="A17" i="6"/>
  <c r="E24" i="6"/>
  <c r="E23" i="6"/>
  <c r="E22" i="6"/>
  <c r="E13" i="6"/>
  <c r="F21" i="9" s="1"/>
  <c r="H21" i="9" s="1"/>
  <c r="E12" i="6"/>
  <c r="E20" i="6" s="1"/>
  <c r="E11" i="6"/>
  <c r="E19" i="6" s="1"/>
  <c r="E10" i="6"/>
  <c r="E18" i="6" s="1"/>
  <c r="E24" i="5"/>
  <c r="D24" i="5"/>
  <c r="B24" i="5"/>
  <c r="A24" i="5"/>
  <c r="E23" i="5"/>
  <c r="D23" i="5"/>
  <c r="B23" i="5"/>
  <c r="A23" i="5"/>
  <c r="E22" i="5"/>
  <c r="D22" i="5"/>
  <c r="B22" i="5"/>
  <c r="A22" i="5"/>
  <c r="E21" i="5"/>
  <c r="D21" i="5"/>
  <c r="B21" i="5"/>
  <c r="A21" i="5"/>
  <c r="E20" i="5"/>
  <c r="D20" i="5"/>
  <c r="B20" i="5"/>
  <c r="A20" i="5"/>
  <c r="E19" i="5"/>
  <c r="D19" i="5"/>
  <c r="B19" i="5"/>
  <c r="A19" i="5"/>
  <c r="E18" i="5"/>
  <c r="D18" i="5"/>
  <c r="B18" i="5"/>
  <c r="A18" i="5"/>
  <c r="E17" i="5"/>
  <c r="D17" i="5"/>
  <c r="B17" i="5"/>
  <c r="A17" i="5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D17" i="4"/>
  <c r="C17" i="4"/>
  <c r="B17" i="4"/>
  <c r="A17" i="4"/>
  <c r="D24" i="4"/>
  <c r="D23" i="4"/>
  <c r="D22" i="4"/>
  <c r="D13" i="4"/>
  <c r="F19" i="9" s="1"/>
  <c r="H19" i="9" s="1"/>
  <c r="D12" i="4"/>
  <c r="D20" i="4" s="1"/>
  <c r="D11" i="4"/>
  <c r="D19" i="4" s="1"/>
  <c r="D10" i="4"/>
  <c r="D18" i="4" s="1"/>
  <c r="D24" i="3"/>
  <c r="B24" i="3"/>
  <c r="A24" i="3"/>
  <c r="D23" i="3"/>
  <c r="B23" i="3"/>
  <c r="A23" i="3"/>
  <c r="D22" i="3"/>
  <c r="B22" i="3"/>
  <c r="A22" i="3"/>
  <c r="D21" i="3"/>
  <c r="B21" i="3"/>
  <c r="A21" i="3"/>
  <c r="D20" i="3"/>
  <c r="B20" i="3"/>
  <c r="A20" i="3"/>
  <c r="D19" i="3"/>
  <c r="B19" i="3"/>
  <c r="A19" i="3"/>
  <c r="D18" i="3"/>
  <c r="B18" i="3"/>
  <c r="A18" i="3"/>
  <c r="E17" i="3"/>
  <c r="D17" i="3"/>
  <c r="B17" i="3"/>
  <c r="A17" i="3"/>
  <c r="E24" i="3"/>
  <c r="E23" i="3"/>
  <c r="E22" i="3"/>
  <c r="E13" i="3"/>
  <c r="F18" i="9" s="1"/>
  <c r="H18" i="9" s="1"/>
  <c r="E12" i="3"/>
  <c r="E20" i="3" s="1"/>
  <c r="E11" i="3"/>
  <c r="E19" i="3" s="1"/>
  <c r="E10" i="3"/>
  <c r="E18" i="3" s="1"/>
  <c r="D24" i="2"/>
  <c r="B24" i="2"/>
  <c r="A24" i="2"/>
  <c r="D23" i="2"/>
  <c r="B23" i="2"/>
  <c r="A23" i="2"/>
  <c r="D22" i="2"/>
  <c r="B22" i="2"/>
  <c r="A22" i="2"/>
  <c r="D21" i="2"/>
  <c r="B21" i="2"/>
  <c r="A21" i="2"/>
  <c r="D20" i="2"/>
  <c r="B20" i="2"/>
  <c r="A20" i="2"/>
  <c r="D19" i="2"/>
  <c r="B19" i="2"/>
  <c r="A19" i="2"/>
  <c r="D18" i="2"/>
  <c r="B18" i="2"/>
  <c r="A18" i="2"/>
  <c r="E17" i="2"/>
  <c r="D17" i="2"/>
  <c r="B17" i="2"/>
  <c r="A17" i="2"/>
  <c r="E24" i="2"/>
  <c r="E23" i="2"/>
  <c r="E22" i="2"/>
  <c r="E13" i="2"/>
  <c r="F17" i="9" s="1"/>
  <c r="H17" i="9" s="1"/>
  <c r="E12" i="2"/>
  <c r="E20" i="2" s="1"/>
  <c r="E11" i="2"/>
  <c r="E19" i="2" s="1"/>
  <c r="E10" i="2"/>
  <c r="E18" i="2" s="1"/>
  <c r="D24" i="1"/>
  <c r="B24" i="1"/>
  <c r="A24" i="1"/>
  <c r="D23" i="1"/>
  <c r="B23" i="1"/>
  <c r="A23" i="1"/>
  <c r="D22" i="1"/>
  <c r="B22" i="1"/>
  <c r="A22" i="1"/>
  <c r="D21" i="1"/>
  <c r="B21" i="1"/>
  <c r="A21" i="1"/>
  <c r="D20" i="1"/>
  <c r="B20" i="1"/>
  <c r="A20" i="1"/>
  <c r="D19" i="1"/>
  <c r="B19" i="1"/>
  <c r="A19" i="1"/>
  <c r="D18" i="1"/>
  <c r="B18" i="1"/>
  <c r="A18" i="1"/>
  <c r="E17" i="1"/>
  <c r="D17" i="1"/>
  <c r="B17" i="1"/>
  <c r="A17" i="1"/>
  <c r="E24" i="1"/>
  <c r="E23" i="1"/>
  <c r="E22" i="1"/>
  <c r="E12" i="1"/>
  <c r="E20" i="1" s="1"/>
  <c r="E11" i="1"/>
  <c r="E19" i="1" s="1"/>
  <c r="E10" i="1"/>
  <c r="E18" i="1" s="1"/>
  <c r="E15" i="1" l="1"/>
  <c r="E21" i="1"/>
  <c r="E21" i="6"/>
  <c r="E15" i="6"/>
  <c r="E21" i="7"/>
  <c r="E15" i="7"/>
  <c r="E21" i="8"/>
  <c r="E15" i="8"/>
  <c r="E21" i="3"/>
  <c r="E15" i="3"/>
  <c r="D21" i="4"/>
  <c r="D15" i="4"/>
  <c r="E21" i="2"/>
  <c r="E15" i="2"/>
</calcChain>
</file>

<file path=xl/sharedStrings.xml><?xml version="1.0" encoding="utf-8"?>
<sst xmlns="http://schemas.openxmlformats.org/spreadsheetml/2006/main" count="273" uniqueCount="108">
  <si>
    <t>Dirección de Evaluación Institucional</t>
  </si>
  <si>
    <t>Cifras en miles de pesos</t>
  </si>
  <si>
    <t>Año</t>
  </si>
  <si>
    <t>Gasto total ejercido</t>
  </si>
  <si>
    <t>Gasto Ejercido en docentes</t>
  </si>
  <si>
    <t>Costo docente (%)</t>
  </si>
  <si>
    <t>Oficinas Nacionales</t>
  </si>
  <si>
    <t>2019</t>
  </si>
  <si>
    <t>Fuente: Dirección de Administración Financiera</t>
  </si>
  <si>
    <t>Presupuesto Reprogramado total</t>
  </si>
  <si>
    <t>Presupuesto
Ejercido Total</t>
  </si>
  <si>
    <t>Evolución del Presupuesto Reprogramado Total</t>
  </si>
  <si>
    <t>Presupuesto Reprogramado
(Recursos Fiscales)</t>
  </si>
  <si>
    <t>Presupuesto Ejercido (Recursos Fiscales)</t>
  </si>
  <si>
    <t>Evolución del Presupuesto Reprogramado
(Recursos fiscales)</t>
  </si>
  <si>
    <t>Presupuesto Reprogramado
(Gasto Corriente)</t>
  </si>
  <si>
    <t>Presupuesto Ejercido (Gasto Corriente)</t>
  </si>
  <si>
    <t xml:space="preserve">Evolución del Gasto Corriente </t>
  </si>
  <si>
    <t>Presupuesto Reprogramado
(Gasto de Inversión)</t>
  </si>
  <si>
    <t>Presupuesto Ejercido (Gasto de Inversión)</t>
  </si>
  <si>
    <t>Evolución del Gasto de Inversión</t>
  </si>
  <si>
    <t>Presupuesto Ejercido Total</t>
  </si>
  <si>
    <t>Ingresos Propios ejercidos</t>
  </si>
  <si>
    <t>Índice de Autofinancimiento</t>
  </si>
  <si>
    <t>Ingresos Propios Programados</t>
  </si>
  <si>
    <t>Ingresos Propios captados</t>
  </si>
  <si>
    <t>Captación de Ingresos Propios</t>
  </si>
  <si>
    <t>Presupuesto reprogramado (partidas restringidas)</t>
  </si>
  <si>
    <t>Presupuesto Ejercido
(Partidas Restringidas)</t>
  </si>
  <si>
    <t>Índice de Cumplimiento de Partidas Restringidas</t>
  </si>
  <si>
    <t>Coordinación de Análisis Estadístico</t>
  </si>
  <si>
    <t>2019-2020</t>
  </si>
  <si>
    <t>COSTO DOCENTE (%)
PRIMER TRIMESTRE, EJERCICIO 2020</t>
  </si>
  <si>
    <t>EVOLUCIÓN DEL PRESUPUESTO REPROGRAMADO TOTAL (%)
PRIMER TRIMESTRE, EJERCICIO 2020</t>
  </si>
  <si>
    <t>EVOLUCIÓN DEL PRESUPUESTO REPROGRAMADO (%)
PRIMER TRIMESTRE, EJERCICIO 2020</t>
  </si>
  <si>
    <t>EVOLUCIÓN DEL GASTO CORRIENTE (%)
PRIMER TRIMESTRE, EJERCICIO 2020</t>
  </si>
  <si>
    <t>EVOLUCIÓN DEL GASTO DE INVERSIÓN (%)
PRIMER TRIMESTRE, EJERCICIO 2020</t>
  </si>
  <si>
    <t>AUTOFINANCIAMIENTO (%)
PRIMER TRIMESTRE, EJERCICIO 2020</t>
  </si>
  <si>
    <t>CAPTACIÓN DE INGRESOS PROPIOS (%)
PRIMER TRIMESTRE, EJERCICIO 2020</t>
  </si>
  <si>
    <t>CUMPLIMIENTO DE NORMATIVIDAD DE PARTIDAS RESTRINGIDAS (%)
PRIMER TRIMESTRE, EJERCICIO 2020</t>
  </si>
  <si>
    <t>Cifras al primer trimestre de cada ejercicio fiscal</t>
  </si>
  <si>
    <t>No.</t>
  </si>
  <si>
    <t>INDICADOR</t>
  </si>
  <si>
    <t>INDICADORES EDUCATIVOS</t>
  </si>
  <si>
    <t>Personas Capacitadas</t>
  </si>
  <si>
    <t>Servicios Tecnológicos Proporcionados</t>
  </si>
  <si>
    <t>Certificación de competencias</t>
  </si>
  <si>
    <t>Cobertura de becados externos (%)</t>
  </si>
  <si>
    <t>INDICADORES FINANCIEROS RAMO 11</t>
  </si>
  <si>
    <t>Costo Docente (%)</t>
  </si>
  <si>
    <t>Evolución del Presupuesto Reprogramado Total (%)</t>
  </si>
  <si>
    <t>Evolución del Presupuesto Reprogramado (%)</t>
  </si>
  <si>
    <t>Evolución del Gasto Corriente (%)</t>
  </si>
  <si>
    <t>Evolución del Gasto de Inversión (%)</t>
  </si>
  <si>
    <t>-</t>
  </si>
  <si>
    <t>Autofinanciamiento (%)</t>
  </si>
  <si>
    <t>Captación de Ingresos Propios (%)</t>
  </si>
  <si>
    <t>Cumplimiento de Normatividad de Partidas Restringidas (%)</t>
  </si>
  <si>
    <t>Estatal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</si>
  <si>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</si>
  <si>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</si>
  <si>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</si>
  <si>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</si>
  <si>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</si>
  <si>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</si>
  <si>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</si>
  <si>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</si>
  <si>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</si>
  <si>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</si>
  <si>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</si>
  <si>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</si>
  <si>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</si>
  <si>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</si>
  <si>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</si>
  <si>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</si>
  <si>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</si>
  <si>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</si>
  <si>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</si>
  <si>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</si>
  <si>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</si>
  <si>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</si>
  <si>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</si>
  <si>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</si>
  <si>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</si>
  <si>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</si>
  <si>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</si>
  <si>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</si>
  <si>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</si>
  <si>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</si>
  <si>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Federal</t>
  </si>
  <si>
    <t>Ciudad de México</t>
  </si>
  <si>
    <t>Oaxaca</t>
  </si>
  <si>
    <t>Otros</t>
  </si>
  <si>
    <t>Total</t>
  </si>
  <si>
    <t>Fuente: Dirección de Acreditación y Operación de Centros de Evaluación</t>
  </si>
  <si>
    <t>COBERTURA DE BECADOS EXTERNOS (%)
PRIMER TRIMESTRE, EJERCICIO 2020</t>
  </si>
  <si>
    <t>Valor</t>
  </si>
  <si>
    <t>México</t>
  </si>
  <si>
    <t>Fuente: Dirección de Vinculación Social</t>
  </si>
  <si>
    <t>Fecha de corte: 26 de marzo de 2020</t>
  </si>
  <si>
    <t>PERSONAS CAPACITADAS
PRIMER TRIMESTRE, EJERCICIO 2020</t>
  </si>
  <si>
    <t>Distrito Federal</t>
  </si>
  <si>
    <t>Fuente:  Dirección de Servicios Tecnológicos y Capacitación</t>
  </si>
  <si>
    <t>SERVICIOS TECNOLÓGICOS PROPORCIONADOS
PRIMER TRIMESTRE, EJERCICIO 2020</t>
  </si>
  <si>
    <t>INDICADORES DEL SISTEMA CONALEP 2017-2020</t>
  </si>
  <si>
    <t>Fecha de corte: 31 de marzo de 2020</t>
  </si>
  <si>
    <t>Fecha de corte: 20 de marzo de 2020</t>
  </si>
  <si>
    <t>CERTIFICACIÓN DE COMPETENCIAS (%)
PRIMER TRIMESTRE,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</si>
</sst>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&quot;$&quot;* #,##0.0_-;\-&quot;$&quot;* #,##0.0_-;_-&quot;$&quot;* &quot;-&quot;?_-;_-@_-"/>
    <numFmt numFmtId="166" formatCode="#,##0.0"/>
    <numFmt numFmtId="167" formatCode="0.0_ ;\-0.0\ "/>
    <numFmt numFmtId="168" formatCode="0.0%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Montserrat"/>
    </font>
    <font>
      <b/>
      <sz val="8"/>
      <color theme="1"/>
      <name val="Montserrat"/>
    </font>
    <font>
      <sz val="12"/>
      <name val="Montserrat"/>
    </font>
    <font>
      <sz val="12"/>
      <color indexed="8"/>
      <name val="Montserrat"/>
    </font>
    <font>
      <b/>
      <sz val="8"/>
      <color indexed="8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sz val="10"/>
      <name val="Montserra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Montserrat"/>
    </font>
    <font>
      <sz val="11"/>
      <color theme="1"/>
      <name val="Montserrat"/>
    </font>
    <font>
      <sz val="11"/>
      <color theme="1"/>
      <name val="Calibri"/>
      <family val="2"/>
      <scheme val="minor"/>
    </font>
    <font>
      <b/>
      <sz val="7"/>
      <name val="Montserrat"/>
    </font>
    <font>
      <i/>
      <sz val="10"/>
      <color indexed="57"/>
      <name val="Montserrat"/>
    </font>
    <font>
      <b/>
      <sz val="11"/>
      <name val="Montserrat"/>
    </font>
    <font>
      <b/>
      <sz val="8"/>
      <name val="Montserrat"/>
    </font>
    <font>
      <b/>
      <sz val="10"/>
      <name val="Montserrat"/>
    </font>
    <font>
      <sz val="8"/>
      <name val="Montserrat"/>
    </font>
    <font>
      <sz val="7"/>
      <name val="Montserrat"/>
    </font>
    <font>
      <i/>
      <sz val="11"/>
      <name val="Montserrat"/>
    </font>
    <font>
      <sz val="11"/>
      <name val="Montserrat"/>
    </font>
    <font>
      <b/>
      <sz val="10"/>
      <color theme="1"/>
      <name val="Arial"/>
      <family val="2"/>
    </font>
    <font>
      <i/>
      <sz val="6"/>
      <color theme="1"/>
      <name val="Montserrat"/>
    </font>
    <font>
      <sz val="12"/>
      <color theme="1"/>
      <name val="Montserrat"/>
    </font>
    <font>
      <b/>
      <sz val="9"/>
      <color indexed="8"/>
      <name val="Montserrat"/>
    </font>
    <font>
      <sz val="9"/>
      <color indexed="8"/>
      <name val="Montserrat"/>
    </font>
    <font>
      <sz val="6"/>
      <color theme="1"/>
      <name val="Montserrat"/>
    </font>
    <font>
      <sz val="10"/>
      <color indexed="8"/>
      <name val="Arial"/>
      <family val="2"/>
    </font>
    <font>
      <sz val="7"/>
      <name val="Arial"/>
      <family val="2"/>
    </font>
    <font>
      <i/>
      <sz val="9"/>
      <color indexed="57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2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3" fillId="3" borderId="0" xfId="1" applyFont="1" applyFill="1" applyBorder="1" applyAlignment="1">
      <alignment horizontal="centerContinuous" vertical="center" readingOrder="1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10" fillId="0" borderId="0" xfId="0" applyNumberFormat="1" applyFont="1"/>
    <xf numFmtId="166" fontId="10" fillId="0" borderId="0" xfId="0" applyNumberFormat="1" applyFont="1"/>
    <xf numFmtId="0" fontId="9" fillId="0" borderId="0" xfId="0" applyFont="1"/>
    <xf numFmtId="0" fontId="11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/>
    <xf numFmtId="167" fontId="10" fillId="4" borderId="2" xfId="0" applyNumberFormat="1" applyFont="1" applyFill="1" applyBorder="1"/>
    <xf numFmtId="0" fontId="10" fillId="0" borderId="3" xfId="0" applyFont="1" applyBorder="1" applyAlignment="1">
      <alignment horizontal="center"/>
    </xf>
    <xf numFmtId="165" fontId="10" fillId="0" borderId="3" xfId="0" applyNumberFormat="1" applyFont="1" applyBorder="1"/>
    <xf numFmtId="167" fontId="10" fillId="0" borderId="3" xfId="0" applyNumberFormat="1" applyFont="1" applyBorder="1"/>
    <xf numFmtId="0" fontId="10" fillId="4" borderId="2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3" borderId="0" xfId="0" applyFont="1" applyFill="1" applyAlignment="1">
      <alignment horizontal="center"/>
    </xf>
    <xf numFmtId="166" fontId="3" fillId="3" borderId="0" xfId="0" applyNumberFormat="1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3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1" fillId="0" borderId="0" xfId="3" applyFont="1"/>
    <xf numFmtId="0" fontId="3" fillId="3" borderId="0" xfId="1" applyFont="1" applyFill="1" applyBorder="1" applyAlignment="1">
      <alignment horizontal="centerContinuous" vertical="center" wrapText="1" readingOrder="1"/>
    </xf>
    <xf numFmtId="164" fontId="7" fillId="0" borderId="0" xfId="0" applyNumberFormat="1" applyFont="1" applyFill="1" applyBorder="1" applyAlignment="1">
      <alignment horizontal="center"/>
    </xf>
    <xf numFmtId="0" fontId="11" fillId="0" borderId="0" xfId="3" applyFont="1" applyAlignment="1">
      <alignment horizontal="justify" vertical="center" wrapText="1"/>
    </xf>
    <xf numFmtId="168" fontId="0" fillId="0" borderId="0" xfId="4" applyNumberFormat="1" applyFont="1"/>
    <xf numFmtId="167" fontId="0" fillId="0" borderId="0" xfId="0" applyNumberFormat="1"/>
    <xf numFmtId="0" fontId="11" fillId="0" borderId="0" xfId="2" applyFont="1"/>
    <xf numFmtId="0" fontId="1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9" fillId="7" borderId="9" xfId="1" applyFont="1" applyFill="1" applyBorder="1" applyAlignment="1">
      <alignment horizontal="centerContinuous" vertical="center" wrapText="1"/>
    </xf>
    <xf numFmtId="0" fontId="19" fillId="7" borderId="10" xfId="1" applyFont="1" applyFill="1" applyBorder="1" applyAlignment="1">
      <alignment horizontal="centerContinuous" vertical="center" wrapText="1"/>
    </xf>
    <xf numFmtId="0" fontId="19" fillId="7" borderId="11" xfId="1" applyFont="1" applyFill="1" applyBorder="1" applyAlignment="1">
      <alignment horizontal="centerContinuous" vertical="center" wrapText="1"/>
    </xf>
    <xf numFmtId="0" fontId="21" fillId="7" borderId="12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0" fillId="8" borderId="9" xfId="1" applyFont="1" applyFill="1" applyBorder="1" applyAlignment="1">
      <alignment vertical="center"/>
    </xf>
    <xf numFmtId="0" fontId="21" fillId="8" borderId="10" xfId="1" applyFont="1" applyFill="1" applyBorder="1" applyAlignment="1">
      <alignment vertical="center" wrapText="1"/>
    </xf>
    <xf numFmtId="0" fontId="21" fillId="8" borderId="11" xfId="1" applyFont="1" applyFill="1" applyBorder="1" applyAlignment="1">
      <alignment vertical="center" wrapText="1"/>
    </xf>
    <xf numFmtId="0" fontId="22" fillId="9" borderId="12" xfId="5" applyFont="1" applyFill="1" applyBorder="1" applyAlignment="1">
      <alignment horizontal="center" vertical="center"/>
    </xf>
    <xf numFmtId="0" fontId="22" fillId="9" borderId="12" xfId="5" applyFont="1" applyFill="1" applyBorder="1" applyAlignment="1">
      <alignment vertical="center" wrapText="1"/>
    </xf>
    <xf numFmtId="3" fontId="22" fillId="9" borderId="12" xfId="5" applyNumberFormat="1" applyFont="1" applyFill="1" applyBorder="1" applyAlignment="1">
      <alignment horizontal="right" vertical="center"/>
    </xf>
    <xf numFmtId="168" fontId="11" fillId="0" borderId="0" xfId="4" applyNumberFormat="1" applyFont="1"/>
    <xf numFmtId="0" fontId="22" fillId="0" borderId="12" xfId="5" applyFont="1" applyFill="1" applyBorder="1" applyAlignment="1">
      <alignment horizontal="center" vertical="center"/>
    </xf>
    <xf numFmtId="0" fontId="22" fillId="0" borderId="12" xfId="5" applyFont="1" applyFill="1" applyBorder="1" applyAlignment="1">
      <alignment vertical="center" wrapText="1"/>
    </xf>
    <xf numFmtId="3" fontId="22" fillId="0" borderId="12" xfId="5" applyNumberFormat="1" applyFont="1" applyFill="1" applyBorder="1" applyAlignment="1">
      <alignment horizontal="right" vertical="center"/>
    </xf>
    <xf numFmtId="0" fontId="22" fillId="9" borderId="13" xfId="5" applyFont="1" applyFill="1" applyBorder="1" applyAlignment="1">
      <alignment horizontal="center" vertical="center"/>
    </xf>
    <xf numFmtId="0" fontId="22" fillId="9" borderId="13" xfId="5" applyFont="1" applyFill="1" applyBorder="1" applyAlignment="1">
      <alignment vertical="center" wrapText="1"/>
    </xf>
    <xf numFmtId="0" fontId="22" fillId="0" borderId="14" xfId="6" applyFont="1" applyFill="1" applyBorder="1" applyAlignment="1">
      <alignment horizontal="center" vertical="center"/>
    </xf>
    <xf numFmtId="0" fontId="22" fillId="0" borderId="14" xfId="6" applyFont="1" applyFill="1" applyBorder="1" applyAlignment="1">
      <alignment vertical="center" wrapText="1"/>
    </xf>
    <xf numFmtId="166" fontId="22" fillId="0" borderId="12" xfId="4" applyNumberFormat="1" applyFont="1" applyFill="1" applyBorder="1" applyAlignment="1">
      <alignment horizontal="right" vertical="center"/>
    </xf>
    <xf numFmtId="166" fontId="22" fillId="0" borderId="12" xfId="5" applyNumberFormat="1" applyFont="1" applyFill="1" applyBorder="1" applyAlignment="1">
      <alignment horizontal="right" vertical="center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vertical="center" wrapText="1"/>
    </xf>
    <xf numFmtId="3" fontId="23" fillId="0" borderId="0" xfId="5" applyNumberFormat="1" applyFont="1" applyFill="1" applyBorder="1" applyAlignment="1">
      <alignment vertical="center"/>
    </xf>
    <xf numFmtId="0" fontId="17" fillId="8" borderId="9" xfId="1" applyFont="1" applyFill="1" applyBorder="1" applyAlignment="1">
      <alignment vertical="center"/>
    </xf>
    <xf numFmtId="0" fontId="17" fillId="8" borderId="10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left" vertical="center" wrapText="1"/>
    </xf>
    <xf numFmtId="166" fontId="11" fillId="0" borderId="0" xfId="2" applyNumberFormat="1" applyFont="1"/>
    <xf numFmtId="0" fontId="22" fillId="9" borderId="12" xfId="5" applyFont="1" applyFill="1" applyBorder="1" applyAlignment="1">
      <alignment horizontal="left" vertical="center" wrapText="1"/>
    </xf>
    <xf numFmtId="166" fontId="22" fillId="9" borderId="12" xfId="4" applyNumberFormat="1" applyFont="1" applyFill="1" applyBorder="1" applyAlignment="1">
      <alignment horizontal="right" vertical="center"/>
    </xf>
    <xf numFmtId="166" fontId="22" fillId="0" borderId="12" xfId="4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 applyAlignment="1">
      <alignment vertical="center"/>
    </xf>
    <xf numFmtId="0" fontId="25" fillId="0" borderId="0" xfId="2" applyFont="1"/>
    <xf numFmtId="0" fontId="26" fillId="3" borderId="0" xfId="1" applyFont="1" applyFill="1" applyBorder="1" applyAlignment="1">
      <alignment horizontal="centerContinuous" vertical="center" readingOrder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30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9" fillId="0" borderId="0" xfId="0" applyNumberFormat="1" applyFont="1" applyBorder="1"/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3" fontId="9" fillId="10" borderId="17" xfId="0" applyNumberFormat="1" applyFont="1" applyFill="1" applyBorder="1"/>
    <xf numFmtId="3" fontId="9" fillId="0" borderId="17" xfId="0" applyNumberFormat="1" applyFont="1" applyBorder="1"/>
    <xf numFmtId="3" fontId="8" fillId="10" borderId="17" xfId="0" applyNumberFormat="1" applyFont="1" applyFill="1" applyBorder="1"/>
    <xf numFmtId="3" fontId="8" fillId="10" borderId="18" xfId="0" applyNumberFormat="1" applyFont="1" applyFill="1" applyBorder="1"/>
    <xf numFmtId="3" fontId="9" fillId="0" borderId="19" xfId="0" applyNumberFormat="1" applyFont="1" applyBorder="1"/>
    <xf numFmtId="3" fontId="9" fillId="10" borderId="18" xfId="0" applyNumberFormat="1" applyFont="1" applyFill="1" applyBorder="1"/>
    <xf numFmtId="3" fontId="8" fillId="0" borderId="19" xfId="0" applyNumberFormat="1" applyFont="1" applyBorder="1"/>
    <xf numFmtId="3" fontId="8" fillId="0" borderId="17" xfId="0" applyNumberFormat="1" applyFont="1" applyBorder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Border="1"/>
    <xf numFmtId="0" fontId="9" fillId="0" borderId="0" xfId="0" applyFont="1" applyBorder="1"/>
    <xf numFmtId="166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3" fillId="0" borderId="0" xfId="7" applyFont="1"/>
    <xf numFmtId="0" fontId="33" fillId="0" borderId="0" xfId="7" applyFont="1" applyAlignment="1">
      <alignment horizontal="center" vertical="center" wrapText="1"/>
    </xf>
    <xf numFmtId="0" fontId="34" fillId="0" borderId="0" xfId="2" applyFont="1" applyAlignment="1">
      <alignment vertical="center"/>
    </xf>
    <xf numFmtId="0" fontId="35" fillId="0" borderId="0" xfId="0" applyFont="1" applyAlignment="1">
      <alignment vertical="center"/>
    </xf>
    <xf numFmtId="0" fontId="15" fillId="0" borderId="0" xfId="0" applyFont="1" applyFill="1" applyAlignment="1">
      <alignment horizontal="center"/>
    </xf>
    <xf numFmtId="166" fontId="29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Border="1" applyAlignment="1">
      <alignment horizontal="center" vertical="center"/>
    </xf>
    <xf numFmtId="166" fontId="9" fillId="10" borderId="19" xfId="0" applyNumberFormat="1" applyFont="1" applyFill="1" applyBorder="1"/>
    <xf numFmtId="166" fontId="9" fillId="10" borderId="17" xfId="0" applyNumberFormat="1" applyFont="1" applyFill="1" applyBorder="1"/>
    <xf numFmtId="166" fontId="9" fillId="0" borderId="17" xfId="0" applyNumberFormat="1" applyFont="1" applyBorder="1"/>
    <xf numFmtId="166" fontId="9" fillId="0" borderId="19" xfId="0" applyNumberFormat="1" applyFont="1" applyBorder="1"/>
    <xf numFmtId="166" fontId="9" fillId="10" borderId="18" xfId="0" applyNumberFormat="1" applyFont="1" applyFill="1" applyBorder="1"/>
    <xf numFmtId="166" fontId="9" fillId="10" borderId="0" xfId="0" applyNumberFormat="1" applyFont="1" applyFill="1" applyBorder="1"/>
    <xf numFmtId="166" fontId="8" fillId="10" borderId="18" xfId="0" applyNumberFormat="1" applyFont="1" applyFill="1" applyBorder="1"/>
    <xf numFmtId="166" fontId="8" fillId="10" borderId="0" xfId="0" applyNumberFormat="1" applyFont="1" applyFill="1" applyBorder="1"/>
    <xf numFmtId="166" fontId="8" fillId="0" borderId="0" xfId="0" applyNumberFormat="1" applyFont="1"/>
    <xf numFmtId="166" fontId="8" fillId="0" borderId="19" xfId="0" applyNumberFormat="1" applyFont="1" applyBorder="1"/>
    <xf numFmtId="0" fontId="1" fillId="0" borderId="0" xfId="0" applyFont="1" applyFill="1"/>
    <xf numFmtId="0" fontId="0" fillId="0" borderId="0" xfId="0" applyFill="1"/>
    <xf numFmtId="3" fontId="0" fillId="0" borderId="0" xfId="0" applyNumberFormat="1" applyFont="1"/>
    <xf numFmtId="3" fontId="9" fillId="10" borderId="19" xfId="0" applyNumberFormat="1" applyFont="1" applyFill="1" applyBorder="1" applyAlignment="1">
      <alignment horizontal="center" vertical="center"/>
    </xf>
    <xf numFmtId="3" fontId="9" fillId="1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10" borderId="0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14" fontId="11" fillId="0" borderId="0" xfId="3" applyNumberFormat="1" applyFont="1" applyAlignment="1">
      <alignment horizontal="left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9" fillId="10" borderId="18" xfId="0" applyNumberFormat="1" applyFont="1" applyFill="1" applyBorder="1" applyAlignment="1">
      <alignment horizontal="center"/>
    </xf>
    <xf numFmtId="3" fontId="9" fillId="10" borderId="0" xfId="0" applyNumberFormat="1" applyFont="1" applyFill="1" applyBorder="1" applyAlignment="1">
      <alignment horizontal="center"/>
    </xf>
    <xf numFmtId="3" fontId="9" fillId="10" borderId="19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4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11" fillId="0" borderId="5" xfId="3" applyFont="1" applyBorder="1" applyAlignment="1">
      <alignment vertical="top" wrapText="1"/>
    </xf>
    <xf numFmtId="0" fontId="11" fillId="0" borderId="6" xfId="3" applyFont="1" applyBorder="1" applyAlignment="1">
      <alignment vertical="top" wrapText="1"/>
    </xf>
    <xf numFmtId="0" fontId="11" fillId="0" borderId="7" xfId="3" applyFont="1" applyBorder="1" applyAlignment="1">
      <alignment vertical="top" wrapText="1"/>
    </xf>
    <xf numFmtId="0" fontId="11" fillId="0" borderId="8" xfId="3" applyFont="1" applyBorder="1" applyAlignment="1">
      <alignment vertical="top" wrapText="1"/>
    </xf>
    <xf numFmtId="0" fontId="22" fillId="0" borderId="0" xfId="3" applyFont="1"/>
    <xf numFmtId="166" fontId="8" fillId="0" borderId="0" xfId="0" applyNumberFormat="1" applyFont="1" applyBorder="1"/>
    <xf numFmtId="0" fontId="20" fillId="0" borderId="10" xfId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</cellXfs>
  <cellStyles count="8">
    <cellStyle name="20% - Énfasis1" xfId="6" builtinId="30"/>
    <cellStyle name="Énfasis1" xfId="5" builtinId="29"/>
    <cellStyle name="Énfasis3" xfId="1" builtinId="37"/>
    <cellStyle name="Normal" xfId="0" builtinId="0"/>
    <cellStyle name="Normal 2" xfId="3"/>
    <cellStyle name="Normal 3 2" xfId="2"/>
    <cellStyle name="Normal 3 3 2" xfId="7"/>
    <cellStyle name="Porcentaje" xfId="4" builtinId="5"/>
  </cellStyles>
  <dxfs count="16"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capacitacion!$A$5</c:f>
              <c:strCache>
                <c:ptCount val="1"/>
                <c:pt idx="0">
                  <c:v>PERSONAS CAPACITADAS
PRIMER TRIMESTRE, EJERCICIO 2020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05A-43CA-B6B6-534FA62341D4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B6-4286-BA92-A18F2B57A924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4B6-4286-BA92-A18F2B57A9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capacitacion!$A$8:$A$11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capacitacion!$B$8:$B$11</c:f>
              <c:numCache>
                <c:formatCode>#,##0</c:formatCode>
                <c:ptCount val="4"/>
                <c:pt idx="0">
                  <c:v>16445</c:v>
                </c:pt>
                <c:pt idx="1">
                  <c:v>10909</c:v>
                </c:pt>
                <c:pt idx="2">
                  <c:v>14940</c:v>
                </c:pt>
                <c:pt idx="3">
                  <c:v>11764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4B6-4286-BA92-A18F2B57A9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02432864"/>
        <c:axId val="-1802439392"/>
      </c:lineChart>
      <c:catAx>
        <c:axId val="-18024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9392"/>
        <c:crosses val="autoZero"/>
        <c:auto val="1"/>
        <c:lblAlgn val="ctr"/>
        <c:lblOffset val="100"/>
        <c:noMultiLvlLbl val="0"/>
      </c:catAx>
      <c:valAx>
        <c:axId val="-1802439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180243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auto!$B$17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auto!$A$18:$A$24</c15:sqref>
                  </c15:fullRef>
                </c:ext>
              </c:extLst>
              <c:f>auto!$A$18:$A$21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auto!$B$18:$B$24</c15:sqref>
                  </c15:fullRef>
                </c:ext>
              </c:extLst>
              <c:f>auto!$B$18:$B$21</c:f>
              <c:numCache>
                <c:formatCode>General</c:formatCode>
                <c:ptCount val="4"/>
                <c:pt idx="0">
                  <c:v>340334.69999999995</c:v>
                </c:pt>
                <c:pt idx="1">
                  <c:v>340765.00000000006</c:v>
                </c:pt>
                <c:pt idx="2">
                  <c:v>297383.7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88-4A19-8109-E051EE023849}"/>
            </c:ext>
          </c:extLst>
        </c:ser>
        <c:ser>
          <c:idx val="2"/>
          <c:order val="1"/>
          <c:tx>
            <c:strRef>
              <c:f>auto!$D$17</c:f>
              <c:strCache>
                <c:ptCount val="1"/>
                <c:pt idx="0">
                  <c:v>Ingresos Propios ejercidos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auto!$A$18:$A$24</c15:sqref>
                  </c15:fullRef>
                </c:ext>
              </c:extLst>
              <c:f>auto!$A$18:$A$21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auto!$D$18:$D$24</c15:sqref>
                  </c15:fullRef>
                </c:ext>
              </c:extLst>
              <c:f>auto!$D$18:$D$21</c:f>
              <c:numCache>
                <c:formatCode>General</c:formatCode>
                <c:ptCount val="4"/>
                <c:pt idx="0">
                  <c:v>3242.2</c:v>
                </c:pt>
                <c:pt idx="1">
                  <c:v>2090</c:v>
                </c:pt>
                <c:pt idx="2">
                  <c:v>3552.8470000000002</c:v>
                </c:pt>
                <c:pt idx="3">
                  <c:v>13709.89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88-4A19-8109-E051EE02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691061024"/>
        <c:axId val="-1691060480"/>
      </c:barChart>
      <c:lineChart>
        <c:grouping val="standard"/>
        <c:varyColors val="0"/>
        <c:ser>
          <c:idx val="3"/>
          <c:order val="2"/>
          <c:tx>
            <c:strRef>
              <c:f>auto!$E$17</c:f>
              <c:strCache>
                <c:ptCount val="1"/>
                <c:pt idx="0">
                  <c:v>Índice de Autofinancimiento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auto!$A$18:$A$24</c15:sqref>
                  </c15:fullRef>
                </c:ext>
              </c:extLst>
              <c:f>auto!$A$18:$A$21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auto!$E$18:$E$24</c15:sqref>
                  </c15:fullRef>
                </c:ext>
              </c:extLst>
              <c:f>auto!$E$18:$E$21</c:f>
              <c:numCache>
                <c:formatCode>General</c:formatCode>
                <c:ptCount val="4"/>
                <c:pt idx="0">
                  <c:v>0.95265043499825319</c:v>
                </c:pt>
                <c:pt idx="1">
                  <c:v>0.61332589908001101</c:v>
                </c:pt>
                <c:pt idx="2">
                  <c:v>1.1947013235762418</c:v>
                </c:pt>
                <c:pt idx="3">
                  <c:v>4.3006663981536137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88-4A19-8109-E051EE02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1056128"/>
        <c:axId val="-1691058848"/>
      </c:lineChart>
      <c:catAx>
        <c:axId val="-169106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60480"/>
        <c:crosses val="autoZero"/>
        <c:auto val="1"/>
        <c:lblAlgn val="ctr"/>
        <c:lblOffset val="100"/>
        <c:noMultiLvlLbl val="0"/>
      </c:catAx>
      <c:valAx>
        <c:axId val="-169106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61024"/>
        <c:crosses val="autoZero"/>
        <c:crossBetween val="between"/>
        <c:dispUnits>
          <c:builtInUnit val="thousands"/>
        </c:dispUnits>
      </c:valAx>
      <c:valAx>
        <c:axId val="-1691058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6128"/>
        <c:crosses val="max"/>
        <c:crossBetween val="between"/>
      </c:valAx>
      <c:catAx>
        <c:axId val="-169105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105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25E-2"/>
          <c:y val="0.89553338848472119"/>
          <c:w val="0.95197061449793041"/>
          <c:h val="8.192081870223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capip!$B$17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capip!$A$18:$A$24</c15:sqref>
                  </c15:fullRef>
                </c:ext>
              </c:extLst>
              <c:f>capip!$A$18:$A$21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capip!$B$18:$B$24</c15:sqref>
                  </c15:fullRef>
                </c:ext>
              </c:extLst>
              <c:f>capip!$B$18:$B$21</c:f>
              <c:numCache>
                <c:formatCode>General</c:formatCode>
                <c:ptCount val="4"/>
                <c:pt idx="0">
                  <c:v>4746.7</c:v>
                </c:pt>
                <c:pt idx="1">
                  <c:v>6263.7000000000007</c:v>
                </c:pt>
                <c:pt idx="2">
                  <c:v>13294.424999999999</c:v>
                </c:pt>
                <c:pt idx="3">
                  <c:v>13709.89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65-4E6D-8BDB-3582C29AAD75}"/>
            </c:ext>
          </c:extLst>
        </c:ser>
        <c:ser>
          <c:idx val="2"/>
          <c:order val="1"/>
          <c:tx>
            <c:strRef>
              <c:f>capip!$D$17</c:f>
              <c:strCache>
                <c:ptCount val="1"/>
                <c:pt idx="0">
                  <c:v>Ingresos Propios captados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capip!$A$18:$A$24</c15:sqref>
                  </c15:fullRef>
                </c:ext>
              </c:extLst>
              <c:f>capip!$A$18:$A$21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capip!$D$18:$D$24</c15:sqref>
                  </c15:fullRef>
                </c:ext>
              </c:extLst>
              <c:f>capip!$D$18:$D$21</c:f>
              <c:numCache>
                <c:formatCode>General</c:formatCode>
                <c:ptCount val="4"/>
                <c:pt idx="0">
                  <c:v>14685.3</c:v>
                </c:pt>
                <c:pt idx="1">
                  <c:v>13623.8</c:v>
                </c:pt>
                <c:pt idx="2">
                  <c:v>14184.195</c:v>
                </c:pt>
                <c:pt idx="3">
                  <c:v>16857.194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65-4E6D-8BDB-3582C29AA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691057216"/>
        <c:axId val="-1691057760"/>
      </c:barChart>
      <c:lineChart>
        <c:grouping val="standard"/>
        <c:varyColors val="0"/>
        <c:ser>
          <c:idx val="3"/>
          <c:order val="2"/>
          <c:tx>
            <c:strRef>
              <c:f>capip!$E$17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capip!$A$18:$A$24</c15:sqref>
                  </c15:fullRef>
                </c:ext>
              </c:extLst>
              <c:f>capip!$A$18:$A$21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capip!$E$18:$E$24</c15:sqref>
                  </c15:fullRef>
                </c:ext>
              </c:extLst>
              <c:f>capip!$E$18:$E$21</c:f>
              <c:numCache>
                <c:formatCode>General</c:formatCode>
                <c:ptCount val="4"/>
                <c:pt idx="0">
                  <c:v>309.37914761834537</c:v>
                </c:pt>
                <c:pt idx="1">
                  <c:v>217.50403116368915</c:v>
                </c:pt>
                <c:pt idx="2">
                  <c:v>106.69280544288301</c:v>
                </c:pt>
                <c:pt idx="3">
                  <c:v>122.95644968705074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65-4E6D-8BDB-3582C29AA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1059936"/>
        <c:axId val="-1691056672"/>
      </c:lineChart>
      <c:catAx>
        <c:axId val="-169105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7760"/>
        <c:crosses val="autoZero"/>
        <c:auto val="1"/>
        <c:lblAlgn val="ctr"/>
        <c:lblOffset val="100"/>
        <c:noMultiLvlLbl val="0"/>
      </c:catAx>
      <c:valAx>
        <c:axId val="-16910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7216"/>
        <c:crosses val="autoZero"/>
        <c:crossBetween val="between"/>
        <c:dispUnits>
          <c:builtInUnit val="thousands"/>
        </c:dispUnits>
      </c:valAx>
      <c:valAx>
        <c:axId val="-1691056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9936"/>
        <c:crosses val="max"/>
        <c:crossBetween val="between"/>
      </c:valAx>
      <c:catAx>
        <c:axId val="-169105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105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25E-2"/>
          <c:y val="0.89553338848472119"/>
          <c:w val="0.95197061449793041"/>
          <c:h val="8.192081870223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cnpr!$B$17</c:f>
              <c:strCache>
                <c:ptCount val="1"/>
                <c:pt idx="0">
                  <c:v>Presupuesto reprogramado (partidas restringidas)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cnpr!$A$18:$A$24</c15:sqref>
                  </c15:fullRef>
                </c:ext>
              </c:extLst>
              <c:f>cnpr!$A$18:$A$21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cnpr!$B$18:$B$24</c15:sqref>
                  </c15:fullRef>
                </c:ext>
              </c:extLst>
              <c:f>cnpr!$B$18:$B$21</c:f>
              <c:numCache>
                <c:formatCode>General</c:formatCode>
                <c:ptCount val="4"/>
                <c:pt idx="0">
                  <c:v>341839.19999999995</c:v>
                </c:pt>
                <c:pt idx="1">
                  <c:v>344938.7</c:v>
                </c:pt>
                <c:pt idx="2">
                  <c:v>298904.42800000001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9C-422F-8100-5BD97085E2B6}"/>
            </c:ext>
          </c:extLst>
        </c:ser>
        <c:ser>
          <c:idx val="2"/>
          <c:order val="1"/>
          <c:tx>
            <c:strRef>
              <c:f>cnpr!$D$17</c:f>
              <c:strCache>
                <c:ptCount val="1"/>
                <c:pt idx="0">
                  <c:v>Presupuesto Ejercido
(Partidas Restringidas)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cnpr!$A$18:$A$24</c15:sqref>
                  </c15:fullRef>
                </c:ext>
              </c:extLst>
              <c:f>cnpr!$A$18:$A$21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cnpr!$D$18:$D$24</c15:sqref>
                  </c15:fullRef>
                </c:ext>
              </c:extLst>
              <c:f>cnpr!$D$18:$D$21</c:f>
              <c:numCache>
                <c:formatCode>General</c:formatCode>
                <c:ptCount val="4"/>
                <c:pt idx="0">
                  <c:v>340334.69999999995</c:v>
                </c:pt>
                <c:pt idx="1">
                  <c:v>340765.00000000006</c:v>
                </c:pt>
                <c:pt idx="2">
                  <c:v>297383.7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9C-422F-8100-5BD97085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691051232"/>
        <c:axId val="-1691055584"/>
      </c:barChart>
      <c:lineChart>
        <c:grouping val="standard"/>
        <c:varyColors val="0"/>
        <c:ser>
          <c:idx val="3"/>
          <c:order val="2"/>
          <c:tx>
            <c:strRef>
              <c:f>cnpr!$E$17</c:f>
              <c:strCache>
                <c:ptCount val="1"/>
                <c:pt idx="0">
                  <c:v>Índice de Cumplimiento de Partidas Restringidas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cnpr!$A$18:$A$24</c15:sqref>
                  </c15:fullRef>
                </c:ext>
              </c:extLst>
              <c:f>cnpr!$A$18:$A$21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cnpr!$E$18:$E$24</c15:sqref>
                  </c15:fullRef>
                </c:ext>
              </c:extLst>
              <c:f>cnpr!$E$18:$E$21</c:f>
              <c:numCache>
                <c:formatCode>General</c:formatCode>
                <c:ptCount val="4"/>
                <c:pt idx="0">
                  <c:v>99.559880786053796</c:v>
                </c:pt>
                <c:pt idx="1">
                  <c:v>98.790016892856627</c:v>
                </c:pt>
                <c:pt idx="2">
                  <c:v>99.491232695957251</c:v>
                </c:pt>
                <c:pt idx="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9C-422F-8100-5BD97085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1066464"/>
        <c:axId val="-1691054496"/>
      </c:lineChart>
      <c:catAx>
        <c:axId val="-16910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5584"/>
        <c:crosses val="autoZero"/>
        <c:auto val="1"/>
        <c:lblAlgn val="ctr"/>
        <c:lblOffset val="100"/>
        <c:noMultiLvlLbl val="0"/>
      </c:catAx>
      <c:valAx>
        <c:axId val="-169105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1232"/>
        <c:crosses val="autoZero"/>
        <c:crossBetween val="between"/>
        <c:dispUnits>
          <c:builtInUnit val="thousands"/>
        </c:dispUnits>
      </c:valAx>
      <c:valAx>
        <c:axId val="-1691054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66464"/>
        <c:crosses val="max"/>
        <c:crossBetween val="between"/>
      </c:valAx>
      <c:catAx>
        <c:axId val="-169106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105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25E-2"/>
          <c:y val="0.89553338848472119"/>
          <c:w val="0.95197061449793041"/>
          <c:h val="8.192081870223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servtec!$A$5</c:f>
              <c:strCache>
                <c:ptCount val="1"/>
                <c:pt idx="0">
                  <c:v>SERVICIOS TECNOLÓGICOS PROPORCIONADOS
PRIMER TRIMESTRE, EJERCICIO 2020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AEE-46A2-A092-037D36C67A67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AEE-46A2-A092-037D36C67A67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AEE-46A2-A092-037D36C67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servtec!$A$8:$A$11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servtec!$B$8:$B$11</c:f>
              <c:numCache>
                <c:formatCode>#,##0</c:formatCode>
                <c:ptCount val="4"/>
                <c:pt idx="0">
                  <c:v>3250</c:v>
                </c:pt>
                <c:pt idx="1">
                  <c:v>3058</c:v>
                </c:pt>
                <c:pt idx="2">
                  <c:v>4150</c:v>
                </c:pt>
                <c:pt idx="3">
                  <c:v>3278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AEE-46A2-A092-037D36C67A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02431776"/>
        <c:axId val="-1802444832"/>
      </c:lineChart>
      <c:catAx>
        <c:axId val="-180243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44832"/>
        <c:crosses val="autoZero"/>
        <c:auto val="1"/>
        <c:lblAlgn val="ctr"/>
        <c:lblOffset val="100"/>
        <c:noMultiLvlLbl val="0"/>
      </c:catAx>
      <c:valAx>
        <c:axId val="-18024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180243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certificación!$A$5</c:f>
              <c:strCache>
                <c:ptCount val="1"/>
                <c:pt idx="0">
                  <c:v>CERTIFICACIÓN DE COMPETENCIAS (%)
PRIMER TRIMESTRE, EJERCICIO 2020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338-40A1-B78F-D8F7EC6EBF37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D5-48FC-8779-0062CD62CD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certificación!$A$8:$A$11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certificación!$B$8:$B$11</c:f>
              <c:numCache>
                <c:formatCode>#,##0</c:formatCode>
                <c:ptCount val="4"/>
                <c:pt idx="0">
                  <c:v>10459</c:v>
                </c:pt>
                <c:pt idx="1">
                  <c:v>7534</c:v>
                </c:pt>
                <c:pt idx="2">
                  <c:v>10751</c:v>
                </c:pt>
                <c:pt idx="3">
                  <c:v>10656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ED5-48FC-8779-0062CD62CD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02444288"/>
        <c:axId val="-1802440480"/>
      </c:lineChart>
      <c:catAx>
        <c:axId val="-180244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40480"/>
        <c:crosses val="autoZero"/>
        <c:auto val="1"/>
        <c:lblAlgn val="ctr"/>
        <c:lblOffset val="100"/>
        <c:noMultiLvlLbl val="0"/>
      </c:catAx>
      <c:valAx>
        <c:axId val="-1802440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180244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becas_ext!$A$5</c:f>
              <c:strCache>
                <c:ptCount val="1"/>
                <c:pt idx="0">
                  <c:v>COBERTURA DE BECADOS EXTERNOS (%)
PRIMER TRIMESTRE, EJERCICIO 2020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785-4CB3-980B-7746E7BB430F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697-409F-86DA-046960F0E7FB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697-409F-86DA-046960F0E7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becas_ext!$A$8:$A$11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becas_ext!$B$8:$B$11</c:f>
              <c:numCache>
                <c:formatCode>#,##0.0</c:formatCode>
                <c:ptCount val="4"/>
                <c:pt idx="0">
                  <c:v>0.6</c:v>
                </c:pt>
                <c:pt idx="1">
                  <c:v>0.4</c:v>
                </c:pt>
                <c:pt idx="2">
                  <c:v>2.6</c:v>
                </c:pt>
                <c:pt idx="3">
                  <c:v>3.1078696200252116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697-409F-86DA-046960F0E7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02442656"/>
        <c:axId val="-1802430688"/>
      </c:lineChart>
      <c:catAx>
        <c:axId val="-180244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0688"/>
        <c:crosses val="autoZero"/>
        <c:auto val="1"/>
        <c:lblAlgn val="ctr"/>
        <c:lblOffset val="100"/>
        <c:noMultiLvlLbl val="0"/>
      </c:catAx>
      <c:valAx>
        <c:axId val="-1802430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180244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cd!$B$17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cd!$A$10:$A$13</c15:sqref>
                  </c15:fullRef>
                </c:ext>
              </c:extLst>
              <c:f>cd!$A$10:$A$13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cd!$B$18:$B$24</c15:sqref>
                  </c15:fullRef>
                </c:ext>
              </c:extLst>
              <c:f>cd!$B$18:$B$21</c:f>
              <c:numCache>
                <c:formatCode>General</c:formatCode>
                <c:ptCount val="4"/>
                <c:pt idx="0">
                  <c:v>340334.69999999995</c:v>
                </c:pt>
                <c:pt idx="1">
                  <c:v>340765.00000000006</c:v>
                </c:pt>
                <c:pt idx="2">
                  <c:v>297383.7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3-45B8-915D-93E6BCBB0C77}"/>
            </c:ext>
          </c:extLst>
        </c:ser>
        <c:ser>
          <c:idx val="2"/>
          <c:order val="1"/>
          <c:tx>
            <c:strRef>
              <c:f>cd!$D$17</c:f>
              <c:strCache>
                <c:ptCount val="1"/>
                <c:pt idx="0">
                  <c:v>Gasto Ejercido en docentes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cd!$A$10:$A$13</c15:sqref>
                  </c15:fullRef>
                </c:ext>
              </c:extLst>
              <c:f>cd!$A$10:$A$13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cd!$D$18:$D$24</c15:sqref>
                  </c15:fullRef>
                </c:ext>
              </c:extLst>
              <c:f>cd!$D$18:$D$21</c:f>
              <c:numCache>
                <c:formatCode>General</c:formatCode>
                <c:ptCount val="4"/>
                <c:pt idx="0">
                  <c:v>100494.15695999999</c:v>
                </c:pt>
                <c:pt idx="1">
                  <c:v>80275.926240000015</c:v>
                </c:pt>
                <c:pt idx="2">
                  <c:v>83288.235000000001</c:v>
                </c:pt>
                <c:pt idx="3">
                  <c:v>88166.963893095613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53-45B8-915D-93E6BCBB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802438304"/>
        <c:axId val="-1802435584"/>
      </c:barChart>
      <c:lineChart>
        <c:grouping val="standard"/>
        <c:varyColors val="0"/>
        <c:ser>
          <c:idx val="3"/>
          <c:order val="2"/>
          <c:tx>
            <c:strRef>
              <c:f>cd!$E$17</c:f>
              <c:strCache>
                <c:ptCount val="1"/>
                <c:pt idx="0">
                  <c:v>Costo docente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cd!$E$10:$E$13</c15:sqref>
                  </c15:fullRef>
                </c:ext>
              </c:extLst>
              <c:f>cd!$E$10:$E$13</c:f>
              <c:numCache>
                <c:formatCode>0.0_ ;\-0.0\ </c:formatCode>
                <c:ptCount val="4"/>
                <c:pt idx="0">
                  <c:v>29.528037240986592</c:v>
                </c:pt>
                <c:pt idx="1">
                  <c:v>23.557562026616583</c:v>
                </c:pt>
                <c:pt idx="2">
                  <c:v>28.006993994627145</c:v>
                </c:pt>
                <c:pt idx="3">
                  <c:v>27.657165669619467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cd!$E$18:$E$24</c15:sqref>
                  </c15:fullRef>
                </c:ext>
              </c:extLst>
              <c:f>cd!$E$18:$E$21</c:f>
              <c:numCache>
                <c:formatCode>General</c:formatCode>
                <c:ptCount val="4"/>
                <c:pt idx="0">
                  <c:v>29.528037240986592</c:v>
                </c:pt>
                <c:pt idx="1">
                  <c:v>23.557562026616583</c:v>
                </c:pt>
                <c:pt idx="2">
                  <c:v>28.006993994627145</c:v>
                </c:pt>
                <c:pt idx="3">
                  <c:v>27.657165669619467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3-45B8-915D-93E6BCBB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02439936"/>
        <c:axId val="-1802445376"/>
      </c:lineChart>
      <c:catAx>
        <c:axId val="-18024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5584"/>
        <c:crosses val="autoZero"/>
        <c:auto val="1"/>
        <c:lblAlgn val="ctr"/>
        <c:lblOffset val="100"/>
        <c:noMultiLvlLbl val="0"/>
      </c:catAx>
      <c:valAx>
        <c:axId val="-18024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8304"/>
        <c:crosses val="autoZero"/>
        <c:crossBetween val="between"/>
        <c:dispUnits>
          <c:builtInUnit val="thousands"/>
        </c:dispUnits>
      </c:valAx>
      <c:valAx>
        <c:axId val="-1802445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9936"/>
        <c:crosses val="max"/>
        <c:crossBetween val="between"/>
      </c:valAx>
      <c:catAx>
        <c:axId val="-1802439936"/>
        <c:scaling>
          <c:orientation val="minMax"/>
        </c:scaling>
        <c:delete val="1"/>
        <c:axPos val="b"/>
        <c:numFmt formatCode="0.0_ ;\-0.0\ " sourceLinked="1"/>
        <c:majorTickMark val="out"/>
        <c:minorTickMark val="none"/>
        <c:tickLblPos val="nextTo"/>
        <c:crossAx val="-1802445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eprt!$B$17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eprt!$A$18:$A$24</c15:sqref>
                  </c15:fullRef>
                </c:ext>
              </c:extLst>
              <c:f>eprt!$A$18:$A$21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eprt!$B$18:$B$24</c15:sqref>
                  </c15:fullRef>
                </c:ext>
              </c:extLst>
              <c:f>eprt!$B$18:$B$21</c:f>
              <c:numCache>
                <c:formatCode>General</c:formatCode>
                <c:ptCount val="4"/>
                <c:pt idx="0">
                  <c:v>341839.19999999995</c:v>
                </c:pt>
                <c:pt idx="1">
                  <c:v>344938.7</c:v>
                </c:pt>
                <c:pt idx="2">
                  <c:v>298904.42800000001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B1-4C25-8F30-B8DB700597D1}"/>
            </c:ext>
          </c:extLst>
        </c:ser>
        <c:ser>
          <c:idx val="2"/>
          <c:order val="1"/>
          <c:tx>
            <c:strRef>
              <c:f>eprt!$D$17</c:f>
              <c:strCache>
                <c:ptCount val="1"/>
                <c:pt idx="0">
                  <c:v>Presupuesto
Ejercido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eprt!$A$18:$A$24</c15:sqref>
                  </c15:fullRef>
                </c:ext>
              </c:extLst>
              <c:f>eprt!$A$18:$A$21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eprt!$D$18:$D$24</c15:sqref>
                  </c15:fullRef>
                </c:ext>
              </c:extLst>
              <c:f>eprt!$D$18:$D$21</c:f>
              <c:numCache>
                <c:formatCode>General</c:formatCode>
                <c:ptCount val="4"/>
                <c:pt idx="0">
                  <c:v>340334.69999999995</c:v>
                </c:pt>
                <c:pt idx="1">
                  <c:v>340765.00000000006</c:v>
                </c:pt>
                <c:pt idx="2">
                  <c:v>297383.7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B1-4C25-8F30-B8DB7005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802437760"/>
        <c:axId val="-1802443744"/>
      </c:barChart>
      <c:lineChart>
        <c:grouping val="standard"/>
        <c:varyColors val="0"/>
        <c:ser>
          <c:idx val="3"/>
          <c:order val="2"/>
          <c:tx>
            <c:strRef>
              <c:f>eprt!$E$17</c:f>
              <c:strCache>
                <c:ptCount val="1"/>
                <c:pt idx="0">
                  <c:v>Evolución del Presupuesto Reprogramado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eprt!$A$18:$A$24</c15:sqref>
                  </c15:fullRef>
                </c:ext>
              </c:extLst>
              <c:f>eprt!$A$18:$A$21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eprt!$E$18:$E$24</c15:sqref>
                  </c15:fullRef>
                </c:ext>
              </c:extLst>
              <c:f>eprt!$E$18:$E$21</c:f>
              <c:numCache>
                <c:formatCode>General</c:formatCode>
                <c:ptCount val="4"/>
                <c:pt idx="0">
                  <c:v>99.559880786053796</c:v>
                </c:pt>
                <c:pt idx="1">
                  <c:v>98.790016892856627</c:v>
                </c:pt>
                <c:pt idx="2">
                  <c:v>99.491232695957251</c:v>
                </c:pt>
                <c:pt idx="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B1-4C25-8F30-B8DB7005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02442112"/>
        <c:axId val="-1802430144"/>
      </c:lineChart>
      <c:catAx>
        <c:axId val="-180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43744"/>
        <c:crosses val="autoZero"/>
        <c:auto val="1"/>
        <c:lblAlgn val="ctr"/>
        <c:lblOffset val="100"/>
        <c:noMultiLvlLbl val="0"/>
      </c:catAx>
      <c:valAx>
        <c:axId val="-180244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7760"/>
        <c:crosses val="autoZero"/>
        <c:crossBetween val="between"/>
        <c:dispUnits>
          <c:builtInUnit val="thousands"/>
        </c:dispUnits>
      </c:valAx>
      <c:valAx>
        <c:axId val="-180243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42112"/>
        <c:crosses val="max"/>
        <c:crossBetween val="between"/>
      </c:valAx>
      <c:catAx>
        <c:axId val="-180244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02430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25E-2"/>
          <c:y val="0.89553338848472119"/>
          <c:w val="0.95197061449793041"/>
          <c:h val="8.192081870223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epr!$B$17</c:f>
              <c:strCache>
                <c:ptCount val="1"/>
                <c:pt idx="0">
                  <c:v>Presupuesto Reprogramado
(Recursos Fiscales)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epr!$A$18:$A$24</c15:sqref>
                  </c15:fullRef>
                </c:ext>
              </c:extLst>
              <c:f>epr!$A$18:$A$21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epr!$B$18:$B$24</c15:sqref>
                  </c15:fullRef>
                </c:ext>
              </c:extLst>
              <c:f>epr!$B$18:$B$21</c:f>
              <c:numCache>
                <c:formatCode>General</c:formatCode>
                <c:ptCount val="4"/>
                <c:pt idx="0">
                  <c:v>337092.49999999994</c:v>
                </c:pt>
                <c:pt idx="1">
                  <c:v>338675.00000000006</c:v>
                </c:pt>
                <c:pt idx="2">
                  <c:v>293830.853</c:v>
                </c:pt>
                <c:pt idx="3">
                  <c:v>305075.35700000002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A5-40F7-BA24-C191596FF045}"/>
            </c:ext>
          </c:extLst>
        </c:ser>
        <c:ser>
          <c:idx val="2"/>
          <c:order val="1"/>
          <c:tx>
            <c:strRef>
              <c:f>epr!$D$17</c:f>
              <c:strCache>
                <c:ptCount val="1"/>
                <c:pt idx="0">
                  <c:v>Presupuesto Ejercido (Recursos Fiscales)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epr!$A$18:$A$24</c15:sqref>
                  </c15:fullRef>
                </c:ext>
              </c:extLst>
              <c:f>epr!$A$18:$A$21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epr!$D$18:$D$24</c15:sqref>
                  </c15:fullRef>
                </c:ext>
              </c:extLst>
              <c:f>epr!$D$18:$D$21</c:f>
              <c:numCache>
                <c:formatCode>General</c:formatCode>
                <c:ptCount val="4"/>
                <c:pt idx="0">
                  <c:v>337092.49999999994</c:v>
                </c:pt>
                <c:pt idx="1">
                  <c:v>338675.00000000006</c:v>
                </c:pt>
                <c:pt idx="2">
                  <c:v>293830.853</c:v>
                </c:pt>
                <c:pt idx="3">
                  <c:v>305075.35700000002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A5-40F7-BA24-C191596F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802437216"/>
        <c:axId val="-1802434496"/>
      </c:barChart>
      <c:lineChart>
        <c:grouping val="standard"/>
        <c:varyColors val="0"/>
        <c:ser>
          <c:idx val="3"/>
          <c:order val="2"/>
          <c:tx>
            <c:strRef>
              <c:f>epr!$E$17</c:f>
              <c:strCache>
                <c:ptCount val="1"/>
                <c:pt idx="0">
                  <c:v>Evolución del Presupuesto Reprogramado
(Recursos fiscales)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epr!$A$18:$A$24</c15:sqref>
                  </c15:fullRef>
                </c:ext>
              </c:extLst>
              <c:f>epr!$A$18:$A$21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epr!$E$18:$E$24</c15:sqref>
                  </c15:fullRef>
                </c:ext>
              </c:extLst>
              <c:f>epr!$E$18:$E$21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A5-40F7-BA24-C191596F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02436672"/>
        <c:axId val="-1802443200"/>
      </c:lineChart>
      <c:catAx>
        <c:axId val="-18024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4496"/>
        <c:crosses val="autoZero"/>
        <c:auto val="1"/>
        <c:lblAlgn val="ctr"/>
        <c:lblOffset val="100"/>
        <c:noMultiLvlLbl val="0"/>
      </c:catAx>
      <c:valAx>
        <c:axId val="-18024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7216"/>
        <c:crosses val="autoZero"/>
        <c:crossBetween val="between"/>
        <c:dispUnits>
          <c:builtInUnit val="thousands"/>
        </c:dispUnits>
      </c:valAx>
      <c:valAx>
        <c:axId val="-1802443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802436672"/>
        <c:crosses val="max"/>
        <c:crossBetween val="between"/>
      </c:valAx>
      <c:catAx>
        <c:axId val="-180243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02443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25E-2"/>
          <c:y val="0.89553338848472119"/>
          <c:w val="0.95197061449793041"/>
          <c:h val="8.192081870223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egc!$B$17</c:f>
              <c:strCache>
                <c:ptCount val="1"/>
                <c:pt idx="0">
                  <c:v>Presupuesto Reprogramado
(Gasto Corriente)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egc!$A$18:$A$24</c15:sqref>
                  </c15:fullRef>
                </c:ext>
              </c:extLst>
              <c:f>egc!$A$18:$A$21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egc!$B$18:$B$24</c15:sqref>
                  </c15:fullRef>
                </c:ext>
              </c:extLst>
              <c:f>egc!$B$18:$B$21</c:f>
              <c:numCache>
                <c:formatCode>General</c:formatCode>
                <c:ptCount val="4"/>
                <c:pt idx="0">
                  <c:v>341839.19999999995</c:v>
                </c:pt>
                <c:pt idx="1">
                  <c:v>344938.7</c:v>
                </c:pt>
                <c:pt idx="2">
                  <c:v>298904.42800000001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30-44BF-8FAA-77996F0594D8}"/>
            </c:ext>
          </c:extLst>
        </c:ser>
        <c:ser>
          <c:idx val="2"/>
          <c:order val="1"/>
          <c:tx>
            <c:strRef>
              <c:f>egc!$C$17</c:f>
              <c:strCache>
                <c:ptCount val="1"/>
                <c:pt idx="0">
                  <c:v>Presupuesto Ejercido (Gasto Corriente)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egc!$A$18:$A$24</c15:sqref>
                  </c15:fullRef>
                </c:ext>
              </c:extLst>
              <c:f>egc!$A$18:$A$21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egc!$C$18:$C$24</c15:sqref>
                  </c15:fullRef>
                </c:ext>
              </c:extLst>
              <c:f>egc!$C$18:$C$21</c:f>
              <c:numCache>
                <c:formatCode>General</c:formatCode>
                <c:ptCount val="4"/>
                <c:pt idx="0">
                  <c:v>340334.69999999995</c:v>
                </c:pt>
                <c:pt idx="1">
                  <c:v>340765.00000000006</c:v>
                </c:pt>
                <c:pt idx="2">
                  <c:v>297383.7</c:v>
                </c:pt>
                <c:pt idx="3">
                  <c:v>318785.24699999997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30-44BF-8FAA-77996F05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691062112"/>
        <c:axId val="-1691055040"/>
      </c:barChart>
      <c:lineChart>
        <c:grouping val="standard"/>
        <c:varyColors val="0"/>
        <c:ser>
          <c:idx val="3"/>
          <c:order val="2"/>
          <c:tx>
            <c:strRef>
              <c:f>egc!$D$17</c:f>
              <c:strCache>
                <c:ptCount val="1"/>
                <c:pt idx="0">
                  <c:v>Evolución del Gasto Corriente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egc!$A$18:$A$24</c15:sqref>
                  </c15:fullRef>
                </c:ext>
              </c:extLst>
              <c:f>egc!$A$18:$A$21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egc!$D$18:$D$24</c15:sqref>
                  </c15:fullRef>
                </c:ext>
              </c:extLst>
              <c:f>egc!$D$18:$D$21</c:f>
              <c:numCache>
                <c:formatCode>General</c:formatCode>
                <c:ptCount val="4"/>
                <c:pt idx="0">
                  <c:v>99.559880786053796</c:v>
                </c:pt>
                <c:pt idx="1">
                  <c:v>98.790016892856627</c:v>
                </c:pt>
                <c:pt idx="2">
                  <c:v>99.491232695957251</c:v>
                </c:pt>
                <c:pt idx="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30-44BF-8FAA-77996F05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1062656"/>
        <c:axId val="-1691058304"/>
      </c:lineChart>
      <c:catAx>
        <c:axId val="-169106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5040"/>
        <c:crosses val="autoZero"/>
        <c:auto val="1"/>
        <c:lblAlgn val="ctr"/>
        <c:lblOffset val="100"/>
        <c:noMultiLvlLbl val="0"/>
      </c:catAx>
      <c:valAx>
        <c:axId val="-169105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62112"/>
        <c:crosses val="autoZero"/>
        <c:crossBetween val="between"/>
        <c:dispUnits>
          <c:builtInUnit val="thousands"/>
        </c:dispUnits>
      </c:valAx>
      <c:valAx>
        <c:axId val="-16910583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62656"/>
        <c:crosses val="max"/>
        <c:crossBetween val="between"/>
      </c:valAx>
      <c:catAx>
        <c:axId val="-169106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1058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25E-2"/>
          <c:y val="0.89553338848472119"/>
          <c:w val="0.95197061449793041"/>
          <c:h val="8.192081870223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egi!$B$17</c:f>
              <c:strCache>
                <c:ptCount val="1"/>
                <c:pt idx="0">
                  <c:v>Presupuesto Reprogramado
(Gasto de Inversión)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egi!$A$18:$A$24</c15:sqref>
                  </c15:fullRef>
                </c:ext>
              </c:extLst>
              <c:f>egi!$A$18:$A$21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egi!$B$18:$B$24</c15:sqref>
                  </c15:fullRef>
                </c:ext>
              </c:extLst>
              <c:f>egi!$B$18:$B$21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21-4C72-8A43-B869D225C97B}"/>
            </c:ext>
          </c:extLst>
        </c:ser>
        <c:ser>
          <c:idx val="2"/>
          <c:order val="1"/>
          <c:tx>
            <c:strRef>
              <c:f>egi!$D$17</c:f>
              <c:strCache>
                <c:ptCount val="1"/>
                <c:pt idx="0">
                  <c:v>Presupuesto Ejercido (Gasto de Inversión)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egi!$A$18:$A$24</c15:sqref>
                  </c15:fullRef>
                </c:ext>
              </c:extLst>
              <c:f>egi!$A$18:$A$21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egi!$D$18:$D$24</c15:sqref>
                  </c15:fullRef>
                </c:ext>
              </c:extLst>
              <c:f>egi!$D$18:$D$21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21-4C72-8A43-B869D225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691063744"/>
        <c:axId val="-1691051776"/>
      </c:barChart>
      <c:lineChart>
        <c:grouping val="standard"/>
        <c:varyColors val="0"/>
        <c:ser>
          <c:idx val="3"/>
          <c:order val="2"/>
          <c:tx>
            <c:strRef>
              <c:f>egi!$E$17</c:f>
              <c:strCache>
                <c:ptCount val="1"/>
                <c:pt idx="0">
                  <c:v>Evolución del Gasto de Inversión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egi!$A$18:$A$24</c15:sqref>
                  </c15:fullRef>
                </c:ext>
              </c:extLst>
              <c:f>egi!$A$18:$A$21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egi!$E$18:$E$24</c15:sqref>
                  </c15:fullRef>
                </c:ext>
              </c:extLst>
              <c:f>egi!$E$18:$E$21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21-4C72-8A43-B869D225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1064288"/>
        <c:axId val="-1691061568"/>
      </c:lineChart>
      <c:catAx>
        <c:axId val="-169106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51776"/>
        <c:crosses val="autoZero"/>
        <c:auto val="1"/>
        <c:lblAlgn val="ctr"/>
        <c:lblOffset val="100"/>
        <c:noMultiLvlLbl val="0"/>
      </c:catAx>
      <c:valAx>
        <c:axId val="-16910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63744"/>
        <c:crosses val="autoZero"/>
        <c:crossBetween val="between"/>
        <c:dispUnits>
          <c:builtInUnit val="thousands"/>
        </c:dispUnits>
      </c:valAx>
      <c:valAx>
        <c:axId val="-1691061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691064288"/>
        <c:crosses val="max"/>
        <c:crossBetween val="between"/>
      </c:valAx>
      <c:catAx>
        <c:axId val="-169106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1061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25E-2"/>
          <c:y val="0.89553338848472119"/>
          <c:w val="0.95197061449793041"/>
          <c:h val="8.192081870223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w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829504</xdr:colOff>
      <xdr:row>2</xdr:row>
      <xdr:rowOff>19050</xdr:rowOff>
    </xdr:to>
    <xdr:pic>
      <xdr:nvPicPr>
        <xdr:cNvPr id="4" name="Imagen 3" descr="EDUCACION_CONALEP_horizontal_colo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4</xdr:col>
      <xdr:colOff>1516062</xdr:colOff>
      <xdr:row>33</xdr:row>
      <xdr:rowOff>103188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7" name="Picture 27" descr="Logos CONALEP COLOR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8" name="Imagen 7" descr="EDUCACION_CONALEP_horizontal_color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4</xdr:col>
      <xdr:colOff>1516062</xdr:colOff>
      <xdr:row>33</xdr:row>
      <xdr:rowOff>103188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4</xdr:col>
      <xdr:colOff>1516062</xdr:colOff>
      <xdr:row>33</xdr:row>
      <xdr:rowOff>103188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4</xdr:col>
      <xdr:colOff>1516062</xdr:colOff>
      <xdr:row>33</xdr:row>
      <xdr:rowOff>103188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394230</xdr:colOff>
      <xdr:row>5</xdr:row>
      <xdr:rowOff>87312</xdr:rowOff>
    </xdr:from>
    <xdr:to>
      <xdr:col>5</xdr:col>
      <xdr:colOff>805605</xdr:colOff>
      <xdr:row>11</xdr:row>
      <xdr:rowOff>161395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132522</xdr:colOff>
      <xdr:row>2</xdr:row>
      <xdr:rowOff>19050</xdr:rowOff>
    </xdr:to>
    <xdr:pic>
      <xdr:nvPicPr>
        <xdr:cNvPr id="4" name="Imagen 3" descr="EDUCACION_CONALEP_horizontal_color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1897" cy="4000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348330</xdr:colOff>
      <xdr:row>6</xdr:row>
      <xdr:rowOff>48660</xdr:rowOff>
    </xdr:from>
    <xdr:to>
      <xdr:col>5</xdr:col>
      <xdr:colOff>759705</xdr:colOff>
      <xdr:row>12</xdr:row>
      <xdr:rowOff>35431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758109" cy="400050"/>
    <xdr:pic>
      <xdr:nvPicPr>
        <xdr:cNvPr id="4" name="Imagen 3" descr="EDUCACION_CONALEP_horizontal_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8109" cy="4000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149086</xdr:colOff>
      <xdr:row>6</xdr:row>
      <xdr:rowOff>32095</xdr:rowOff>
    </xdr:from>
    <xdr:to>
      <xdr:col>6</xdr:col>
      <xdr:colOff>0</xdr:colOff>
      <xdr:row>12</xdr:row>
      <xdr:rowOff>24848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755624" cy="400050"/>
    <xdr:pic>
      <xdr:nvPicPr>
        <xdr:cNvPr id="4" name="Imagen 3" descr="EDUCACION_CONALEP_horizontal_color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5624" cy="4000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335492</xdr:colOff>
      <xdr:row>6</xdr:row>
      <xdr:rowOff>14287</xdr:rowOff>
    </xdr:from>
    <xdr:to>
      <xdr:col>5</xdr:col>
      <xdr:colOff>746867</xdr:colOff>
      <xdr:row>12</xdr:row>
      <xdr:rowOff>1058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755624" cy="400050"/>
    <xdr:pic>
      <xdr:nvPicPr>
        <xdr:cNvPr id="4" name="Imagen 3" descr="EDUCACION_CONALEP_horizontal_color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5624" cy="4000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176212</xdr:rowOff>
    </xdr:from>
    <xdr:to>
      <xdr:col>4</xdr:col>
      <xdr:colOff>1516062</xdr:colOff>
      <xdr:row>33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4</xdr:col>
      <xdr:colOff>1516062</xdr:colOff>
      <xdr:row>33</xdr:row>
      <xdr:rowOff>103188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4</xdr:col>
      <xdr:colOff>1516062</xdr:colOff>
      <xdr:row>33</xdr:row>
      <xdr:rowOff>103188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3</xdr:col>
      <xdr:colOff>1516062</xdr:colOff>
      <xdr:row>33</xdr:row>
      <xdr:rowOff>103188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5" name="Picture 27" descr="Logos CONALEP COLOR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1191454</xdr:colOff>
      <xdr:row>2</xdr:row>
      <xdr:rowOff>19050</xdr:rowOff>
    </xdr:to>
    <xdr:pic>
      <xdr:nvPicPr>
        <xdr:cNvPr id="6" name="Imagen 5" descr="EDUCACION_CONALEP_horizontal_color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3554" cy="4000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\bases_datos\Indicadores\SistemaConsultaIndicadores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ajo\bases_datos\Indicadores\SistemaConsultaIndicadores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INDICADORES\2007\4to%20trimestre\recibidos\INDICADORES\3er%20trimestre\definitivos\BajaCalifornia\Tec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Cat_entidad"/>
      <sheetName val="Tablero"/>
      <sheetName val="base_tablero"/>
      <sheetName val="serie_h"/>
      <sheetName val="Resumen_indicador_1"/>
      <sheetName val="COB"/>
      <sheetName val="Cobertura"/>
      <sheetName val="A-DEM"/>
      <sheetName val="Atención"/>
      <sheetName val="ABS"/>
      <sheetName val="Absorción"/>
      <sheetName val="MAT"/>
      <sheetName val="Matrícula"/>
      <sheetName val="ACI"/>
      <sheetName val="Aprovechamiento"/>
      <sheetName val="AE"/>
      <sheetName val="Abandono "/>
      <sheetName val="REP"/>
      <sheetName val="Reprobación"/>
      <sheetName val="ET"/>
      <sheetName val="TE"/>
      <sheetName val="Tasa de Egreso"/>
      <sheetName val="TIT"/>
      <sheetName val="Titulación"/>
      <sheetName val="COSTO"/>
      <sheetName val="Costo por alumno"/>
      <sheetName val="A-DOC"/>
      <sheetName val="Alumno_Docente"/>
      <sheetName val="Becas"/>
      <sheetName val="Becas_Conalep"/>
      <sheetName val="A-PC"/>
      <sheetName val="computadoras"/>
      <sheetName val="ADM-PC"/>
      <sheetName val="CAP"/>
      <sheetName val="SERV-TEC"/>
      <sheetName val="CERT-COMP"/>
      <sheetName val="BEC-EXT"/>
      <sheetName val="Eficiencia_terminal"/>
      <sheetName val="Becas_ext"/>
      <sheetName val="Alumno_PC"/>
      <sheetName val="Administrativo_PC "/>
      <sheetName val="COMPETENCIAS"/>
      <sheetName val="SERVICIOS"/>
      <sheetName val="SNB"/>
      <sheetName val="C-PSP "/>
      <sheetName val="EPRT"/>
      <sheetName val="EPR"/>
      <sheetName val="EGC"/>
      <sheetName val="EGI"/>
      <sheetName val="AUTOF"/>
      <sheetName val="CAIP"/>
      <sheetName val="CNPR"/>
    </sheetNames>
    <sheetDataSet>
      <sheetData sheetId="0" refreshError="1"/>
      <sheetData sheetId="1">
        <row r="2">
          <cell r="C2" t="str">
            <v>Nuevo León</v>
          </cell>
        </row>
      </sheetData>
      <sheetData sheetId="2" refreshError="1"/>
      <sheetData sheetId="3" refreshError="1"/>
      <sheetData sheetId="4" refreshError="1"/>
      <sheetData sheetId="5"/>
      <sheetData sheetId="6">
        <row r="2">
          <cell r="A2" t="str">
            <v>Sistema CONALEP</v>
          </cell>
        </row>
      </sheetData>
      <sheetData sheetId="7" refreshError="1"/>
      <sheetData sheetId="8">
        <row r="2">
          <cell r="A2" t="str">
            <v>Sistema CONALEP</v>
          </cell>
        </row>
      </sheetData>
      <sheetData sheetId="9" refreshError="1"/>
      <sheetData sheetId="10">
        <row r="2">
          <cell r="A2" t="str">
            <v>Sistema CONALEP</v>
          </cell>
        </row>
      </sheetData>
      <sheetData sheetId="11" refreshError="1"/>
      <sheetData sheetId="12">
        <row r="2">
          <cell r="A2" t="str">
            <v>Sistema CONALEP</v>
          </cell>
        </row>
      </sheetData>
      <sheetData sheetId="13" refreshError="1"/>
      <sheetData sheetId="14">
        <row r="2">
          <cell r="A2" t="str">
            <v>Sistema CONALEP</v>
          </cell>
        </row>
      </sheetData>
      <sheetData sheetId="15" refreshError="1"/>
      <sheetData sheetId="16">
        <row r="2">
          <cell r="A2" t="str">
            <v>Sistema CONALEP</v>
          </cell>
        </row>
      </sheetData>
      <sheetData sheetId="17" refreshError="1"/>
      <sheetData sheetId="18">
        <row r="2">
          <cell r="A2" t="str">
            <v>Sistema CONALEP</v>
          </cell>
        </row>
      </sheetData>
      <sheetData sheetId="19" refreshError="1"/>
      <sheetData sheetId="20">
        <row r="2">
          <cell r="A2" t="str">
            <v>Sistema CONALEP</v>
          </cell>
        </row>
      </sheetData>
      <sheetData sheetId="21">
        <row r="2">
          <cell r="A2" t="str">
            <v>Sistema CONALEP</v>
          </cell>
        </row>
      </sheetData>
      <sheetData sheetId="22" refreshError="1"/>
      <sheetData sheetId="23">
        <row r="2">
          <cell r="A2" t="str">
            <v>Sistema CONALEP</v>
          </cell>
        </row>
      </sheetData>
      <sheetData sheetId="24" refreshError="1"/>
      <sheetData sheetId="25">
        <row r="2">
          <cell r="A2" t="str">
            <v>Sistema CONALEP</v>
          </cell>
        </row>
      </sheetData>
      <sheetData sheetId="26" refreshError="1"/>
      <sheetData sheetId="27">
        <row r="2">
          <cell r="A2" t="str">
            <v>Sistema CONALEP</v>
          </cell>
        </row>
      </sheetData>
      <sheetData sheetId="28" refreshError="1"/>
      <sheetData sheetId="29">
        <row r="2">
          <cell r="A2" t="str">
            <v>Sistema CONALEP</v>
          </cell>
        </row>
      </sheetData>
      <sheetData sheetId="30" refreshError="1"/>
      <sheetData sheetId="31">
        <row r="2">
          <cell r="A2" t="str">
            <v>Sistema CONALEP</v>
          </cell>
        </row>
      </sheetData>
      <sheetData sheetId="32" refreshError="1"/>
      <sheetData sheetId="33">
        <row r="2">
          <cell r="A2" t="str">
            <v>Sistema CONALEP</v>
          </cell>
        </row>
      </sheetData>
      <sheetData sheetId="34">
        <row r="2">
          <cell r="A2" t="str">
            <v>Sistema CONALEP</v>
          </cell>
        </row>
      </sheetData>
      <sheetData sheetId="35">
        <row r="2">
          <cell r="A2" t="str">
            <v>Sistema CONALEP</v>
          </cell>
        </row>
      </sheetData>
      <sheetData sheetId="36">
        <row r="2">
          <cell r="A2" t="str">
            <v>Sistema CONALEP</v>
          </cell>
        </row>
      </sheetData>
      <sheetData sheetId="37">
        <row r="2">
          <cell r="A2" t="str">
            <v>Sistema CONALEP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A2" t="str">
            <v>Sistema CONALEP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Cat_entidad"/>
      <sheetName val="Tablero"/>
      <sheetName val="base_tablero"/>
      <sheetName val="serie_h"/>
      <sheetName val="Resumen_indicador_1"/>
      <sheetName val="COB"/>
      <sheetName val="Cobertura"/>
      <sheetName val="A-DEM"/>
      <sheetName val="Atención"/>
      <sheetName val="ABS"/>
      <sheetName val="Absorción"/>
      <sheetName val="MAT"/>
      <sheetName val="Matrícula"/>
      <sheetName val="ACI"/>
      <sheetName val="Aprovechamiento"/>
      <sheetName val="AE"/>
      <sheetName val="Abandono "/>
      <sheetName val="REP"/>
      <sheetName val="Reprobación"/>
      <sheetName val="ET"/>
      <sheetName val="TE"/>
      <sheetName val="Tasa de Egreso"/>
      <sheetName val="TIT"/>
      <sheetName val="Titulación"/>
      <sheetName val="COSTO"/>
      <sheetName val="Costo por alumno"/>
      <sheetName val="A-DOC"/>
      <sheetName val="Alumno_Docente"/>
      <sheetName val="Becas"/>
      <sheetName val="Becas_Conalep"/>
      <sheetName val="A-PC"/>
      <sheetName val="computadoras"/>
      <sheetName val="ADM-PC"/>
      <sheetName val="CAP"/>
      <sheetName val="SERV-TEC"/>
      <sheetName val="CERT-COMP"/>
      <sheetName val="BEC-EXT"/>
      <sheetName val="Eficiencia_terminal"/>
      <sheetName val="Becas_ext"/>
      <sheetName val="Alumno_PC"/>
      <sheetName val="Administrativo_PC "/>
      <sheetName val="COMPETENCIAS"/>
      <sheetName val="SERVICIOS"/>
      <sheetName val="SNB"/>
      <sheetName val="C-PSP "/>
      <sheetName val="EPRT"/>
      <sheetName val="EPR"/>
      <sheetName val="EGC"/>
      <sheetName val="EGI"/>
      <sheetName val="AUTOF"/>
      <sheetName val="CAIP"/>
      <sheetName val="CNPR"/>
    </sheetNames>
    <sheetDataSet>
      <sheetData sheetId="0" refreshError="1"/>
      <sheetData sheetId="1">
        <row r="2">
          <cell r="C2" t="str">
            <v>Nuevo León</v>
          </cell>
        </row>
      </sheetData>
      <sheetData sheetId="2" refreshError="1"/>
      <sheetData sheetId="3" refreshError="1"/>
      <sheetData sheetId="4" refreshError="1"/>
      <sheetData sheetId="5"/>
      <sheetData sheetId="6">
        <row r="2">
          <cell r="A2" t="str">
            <v>Sistema CONALEP</v>
          </cell>
        </row>
      </sheetData>
      <sheetData sheetId="7" refreshError="1"/>
      <sheetData sheetId="8">
        <row r="2">
          <cell r="A2" t="str">
            <v>Sistema CONALEP</v>
          </cell>
        </row>
      </sheetData>
      <sheetData sheetId="9" refreshError="1"/>
      <sheetData sheetId="10">
        <row r="2">
          <cell r="A2" t="str">
            <v>Sistema CONALEP</v>
          </cell>
        </row>
      </sheetData>
      <sheetData sheetId="11" refreshError="1"/>
      <sheetData sheetId="12">
        <row r="2">
          <cell r="A2" t="str">
            <v>Sistema CONALEP</v>
          </cell>
        </row>
      </sheetData>
      <sheetData sheetId="13" refreshError="1"/>
      <sheetData sheetId="14">
        <row r="2">
          <cell r="A2" t="str">
            <v>Sistema CONALEP</v>
          </cell>
        </row>
      </sheetData>
      <sheetData sheetId="15" refreshError="1"/>
      <sheetData sheetId="16">
        <row r="2">
          <cell r="A2" t="str">
            <v>Sistema CONALEP</v>
          </cell>
        </row>
      </sheetData>
      <sheetData sheetId="17" refreshError="1"/>
      <sheetData sheetId="18">
        <row r="2">
          <cell r="A2" t="str">
            <v>Sistema CONALEP</v>
          </cell>
        </row>
      </sheetData>
      <sheetData sheetId="19" refreshError="1"/>
      <sheetData sheetId="20">
        <row r="2">
          <cell r="A2" t="str">
            <v>Sistema CONALEP</v>
          </cell>
        </row>
      </sheetData>
      <sheetData sheetId="21">
        <row r="2">
          <cell r="A2" t="str">
            <v>Sistema CONALEP</v>
          </cell>
        </row>
      </sheetData>
      <sheetData sheetId="22" refreshError="1"/>
      <sheetData sheetId="23">
        <row r="2">
          <cell r="A2" t="str">
            <v>Sistema CONALEP</v>
          </cell>
        </row>
      </sheetData>
      <sheetData sheetId="24" refreshError="1"/>
      <sheetData sheetId="25">
        <row r="2">
          <cell r="A2" t="str">
            <v>Sistema CONALEP</v>
          </cell>
        </row>
      </sheetData>
      <sheetData sheetId="26" refreshError="1"/>
      <sheetData sheetId="27">
        <row r="2">
          <cell r="A2" t="str">
            <v>Sistema CONALEP</v>
          </cell>
        </row>
      </sheetData>
      <sheetData sheetId="28" refreshError="1"/>
      <sheetData sheetId="29">
        <row r="2">
          <cell r="A2" t="str">
            <v>Sistema CONALEP</v>
          </cell>
        </row>
      </sheetData>
      <sheetData sheetId="30" refreshError="1"/>
      <sheetData sheetId="31">
        <row r="2">
          <cell r="A2" t="str">
            <v>Sistema CONALEP</v>
          </cell>
        </row>
      </sheetData>
      <sheetData sheetId="32" refreshError="1"/>
      <sheetData sheetId="33">
        <row r="2">
          <cell r="A2" t="str">
            <v>Sistema CONALEP</v>
          </cell>
        </row>
      </sheetData>
      <sheetData sheetId="34">
        <row r="2">
          <cell r="A2" t="str">
            <v>Sistema CONALEP</v>
          </cell>
        </row>
      </sheetData>
      <sheetData sheetId="35">
        <row r="2">
          <cell r="A2" t="str">
            <v>Sistema CONALEP</v>
          </cell>
        </row>
      </sheetData>
      <sheetData sheetId="36">
        <row r="2">
          <cell r="A2" t="str">
            <v>Sistema CONALEP</v>
          </cell>
        </row>
      </sheetData>
      <sheetData sheetId="37">
        <row r="2">
          <cell r="A2" t="str">
            <v>Sistema CONALEP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A2" t="str">
            <v>Sistema CONALEP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RI01"/>
    </sheetNames>
    <sheetDataSet>
      <sheetData sheetId="0" refreshError="1"/>
      <sheetData sheetId="1" refreshError="1"/>
      <sheetData sheetId="2">
        <row r="9">
          <cell r="B9" t="str">
            <v>Ing. César Moreno Martinez De Escobar (TECATE)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3" name="NacionalCobertura79113236" displayName="NacionalCobertura79113236" ref="A7:B12" totalsRowShown="0" headerRowDxfId="15" dataDxfId="14">
  <tableColumns count="2">
    <tableColumn id="1" name="Año" dataDxfId="13"/>
    <tableColumn id="2" name="Valor" dataDxfId="12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NacionalCobertura7911323694" displayName="NacionalCobertura7911323694" ref="A7:B12" totalsRowShown="0" headerRowDxfId="11" dataDxfId="10">
  <tableColumns count="2">
    <tableColumn id="1" name="Año" dataDxfId="9"/>
    <tableColumn id="2" name="Valor" dataDxfId="8">
      <calculatedColumnFormula>#REF!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NacionalCobertura7911323611" displayName="NacionalCobertura7911323611" ref="A7:B12" totalsRowShown="0" headerRowDxfId="7" dataDxfId="6">
  <tableColumns count="2">
    <tableColumn id="1" name="Año" dataDxfId="5"/>
    <tableColumn id="2" name="Valor" dataDxfId="4">
      <calculatedColumnFormula>#REF!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NacionalCobertura7911323612" displayName="NacionalCobertura7911323612" ref="A7:B12" totalsRowShown="0" headerRowDxfId="3" dataDxfId="2">
  <tableColumns count="2">
    <tableColumn id="1" name="Año" dataDxfId="1"/>
    <tableColumn id="2" name="Valor" dataDxfId="0">
      <calculatedColumnFormula>#REF!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showWhiteSpace="0" view="pageBreakPreview" zoomScaleNormal="100" zoomScaleSheetLayoutView="100" zoomScalePageLayoutView="75" workbookViewId="0">
      <selection activeCell="H1" sqref="H1:H1048576"/>
    </sheetView>
  </sheetViews>
  <sheetFormatPr baseColWidth="10" defaultRowHeight="12.75" x14ac:dyDescent="0.2"/>
  <cols>
    <col min="1" max="1" width="4.42578125" style="41" customWidth="1"/>
    <col min="2" max="2" width="24.42578125" style="41" customWidth="1"/>
    <col min="3" max="6" width="15.85546875" style="41" customWidth="1"/>
    <col min="7" max="7" width="11.42578125" style="41"/>
    <col min="8" max="8" width="0" style="41" hidden="1" customWidth="1"/>
    <col min="9" max="251" width="11.42578125" style="41"/>
    <col min="252" max="252" width="5.42578125" style="41" customWidth="1"/>
    <col min="253" max="253" width="25.42578125" style="41" customWidth="1"/>
    <col min="254" max="254" width="9.140625" style="41" customWidth="1"/>
    <col min="255" max="255" width="8.42578125" style="41" customWidth="1"/>
    <col min="256" max="256" width="33.5703125" style="41" customWidth="1"/>
    <col min="257" max="257" width="11.140625" style="41" customWidth="1"/>
    <col min="258" max="507" width="11.42578125" style="41"/>
    <col min="508" max="508" width="5.42578125" style="41" customWidth="1"/>
    <col min="509" max="509" width="25.42578125" style="41" customWidth="1"/>
    <col min="510" max="510" width="9.140625" style="41" customWidth="1"/>
    <col min="511" max="511" width="8.42578125" style="41" customWidth="1"/>
    <col min="512" max="512" width="33.5703125" style="41" customWidth="1"/>
    <col min="513" max="513" width="11.140625" style="41" customWidth="1"/>
    <col min="514" max="763" width="11.42578125" style="41"/>
    <col min="764" max="764" width="5.42578125" style="41" customWidth="1"/>
    <col min="765" max="765" width="25.42578125" style="41" customWidth="1"/>
    <col min="766" max="766" width="9.140625" style="41" customWidth="1"/>
    <col min="767" max="767" width="8.42578125" style="41" customWidth="1"/>
    <col min="768" max="768" width="33.5703125" style="41" customWidth="1"/>
    <col min="769" max="769" width="11.140625" style="41" customWidth="1"/>
    <col min="770" max="1019" width="11.42578125" style="41"/>
    <col min="1020" max="1020" width="5.42578125" style="41" customWidth="1"/>
    <col min="1021" max="1021" width="25.42578125" style="41" customWidth="1"/>
    <col min="1022" max="1022" width="9.140625" style="41" customWidth="1"/>
    <col min="1023" max="1023" width="8.42578125" style="41" customWidth="1"/>
    <col min="1024" max="1024" width="33.5703125" style="41" customWidth="1"/>
    <col min="1025" max="1025" width="11.140625" style="41" customWidth="1"/>
    <col min="1026" max="1275" width="11.42578125" style="41"/>
    <col min="1276" max="1276" width="5.42578125" style="41" customWidth="1"/>
    <col min="1277" max="1277" width="25.42578125" style="41" customWidth="1"/>
    <col min="1278" max="1278" width="9.140625" style="41" customWidth="1"/>
    <col min="1279" max="1279" width="8.42578125" style="41" customWidth="1"/>
    <col min="1280" max="1280" width="33.5703125" style="41" customWidth="1"/>
    <col min="1281" max="1281" width="11.140625" style="41" customWidth="1"/>
    <col min="1282" max="1531" width="11.42578125" style="41"/>
    <col min="1532" max="1532" width="5.42578125" style="41" customWidth="1"/>
    <col min="1533" max="1533" width="25.42578125" style="41" customWidth="1"/>
    <col min="1534" max="1534" width="9.140625" style="41" customWidth="1"/>
    <col min="1535" max="1535" width="8.42578125" style="41" customWidth="1"/>
    <col min="1536" max="1536" width="33.5703125" style="41" customWidth="1"/>
    <col min="1537" max="1537" width="11.140625" style="41" customWidth="1"/>
    <col min="1538" max="1787" width="11.42578125" style="41"/>
    <col min="1788" max="1788" width="5.42578125" style="41" customWidth="1"/>
    <col min="1789" max="1789" width="25.42578125" style="41" customWidth="1"/>
    <col min="1790" max="1790" width="9.140625" style="41" customWidth="1"/>
    <col min="1791" max="1791" width="8.42578125" style="41" customWidth="1"/>
    <col min="1792" max="1792" width="33.5703125" style="41" customWidth="1"/>
    <col min="1793" max="1793" width="11.140625" style="41" customWidth="1"/>
    <col min="1794" max="2043" width="11.42578125" style="41"/>
    <col min="2044" max="2044" width="5.42578125" style="41" customWidth="1"/>
    <col min="2045" max="2045" width="25.42578125" style="41" customWidth="1"/>
    <col min="2046" max="2046" width="9.140625" style="41" customWidth="1"/>
    <col min="2047" max="2047" width="8.42578125" style="41" customWidth="1"/>
    <col min="2048" max="2048" width="33.5703125" style="41" customWidth="1"/>
    <col min="2049" max="2049" width="11.140625" style="41" customWidth="1"/>
    <col min="2050" max="2299" width="11.42578125" style="41"/>
    <col min="2300" max="2300" width="5.42578125" style="41" customWidth="1"/>
    <col min="2301" max="2301" width="25.42578125" style="41" customWidth="1"/>
    <col min="2302" max="2302" width="9.140625" style="41" customWidth="1"/>
    <col min="2303" max="2303" width="8.42578125" style="41" customWidth="1"/>
    <col min="2304" max="2304" width="33.5703125" style="41" customWidth="1"/>
    <col min="2305" max="2305" width="11.140625" style="41" customWidth="1"/>
    <col min="2306" max="2555" width="11.42578125" style="41"/>
    <col min="2556" max="2556" width="5.42578125" style="41" customWidth="1"/>
    <col min="2557" max="2557" width="25.42578125" style="41" customWidth="1"/>
    <col min="2558" max="2558" width="9.140625" style="41" customWidth="1"/>
    <col min="2559" max="2559" width="8.42578125" style="41" customWidth="1"/>
    <col min="2560" max="2560" width="33.5703125" style="41" customWidth="1"/>
    <col min="2561" max="2561" width="11.140625" style="41" customWidth="1"/>
    <col min="2562" max="2811" width="11.42578125" style="41"/>
    <col min="2812" max="2812" width="5.42578125" style="41" customWidth="1"/>
    <col min="2813" max="2813" width="25.42578125" style="41" customWidth="1"/>
    <col min="2814" max="2814" width="9.140625" style="41" customWidth="1"/>
    <col min="2815" max="2815" width="8.42578125" style="41" customWidth="1"/>
    <col min="2816" max="2816" width="33.5703125" style="41" customWidth="1"/>
    <col min="2817" max="2817" width="11.140625" style="41" customWidth="1"/>
    <col min="2818" max="3067" width="11.42578125" style="41"/>
    <col min="3068" max="3068" width="5.42578125" style="41" customWidth="1"/>
    <col min="3069" max="3069" width="25.42578125" style="41" customWidth="1"/>
    <col min="3070" max="3070" width="9.140625" style="41" customWidth="1"/>
    <col min="3071" max="3071" width="8.42578125" style="41" customWidth="1"/>
    <col min="3072" max="3072" width="33.5703125" style="41" customWidth="1"/>
    <col min="3073" max="3073" width="11.140625" style="41" customWidth="1"/>
    <col min="3074" max="3323" width="11.42578125" style="41"/>
    <col min="3324" max="3324" width="5.42578125" style="41" customWidth="1"/>
    <col min="3325" max="3325" width="25.42578125" style="41" customWidth="1"/>
    <col min="3326" max="3326" width="9.140625" style="41" customWidth="1"/>
    <col min="3327" max="3327" width="8.42578125" style="41" customWidth="1"/>
    <col min="3328" max="3328" width="33.5703125" style="41" customWidth="1"/>
    <col min="3329" max="3329" width="11.140625" style="41" customWidth="1"/>
    <col min="3330" max="3579" width="11.42578125" style="41"/>
    <col min="3580" max="3580" width="5.42578125" style="41" customWidth="1"/>
    <col min="3581" max="3581" width="25.42578125" style="41" customWidth="1"/>
    <col min="3582" max="3582" width="9.140625" style="41" customWidth="1"/>
    <col min="3583" max="3583" width="8.42578125" style="41" customWidth="1"/>
    <col min="3584" max="3584" width="33.5703125" style="41" customWidth="1"/>
    <col min="3585" max="3585" width="11.140625" style="41" customWidth="1"/>
    <col min="3586" max="3835" width="11.42578125" style="41"/>
    <col min="3836" max="3836" width="5.42578125" style="41" customWidth="1"/>
    <col min="3837" max="3837" width="25.42578125" style="41" customWidth="1"/>
    <col min="3838" max="3838" width="9.140625" style="41" customWidth="1"/>
    <col min="3839" max="3839" width="8.42578125" style="41" customWidth="1"/>
    <col min="3840" max="3840" width="33.5703125" style="41" customWidth="1"/>
    <col min="3841" max="3841" width="11.140625" style="41" customWidth="1"/>
    <col min="3842" max="4091" width="11.42578125" style="41"/>
    <col min="4092" max="4092" width="5.42578125" style="41" customWidth="1"/>
    <col min="4093" max="4093" width="25.42578125" style="41" customWidth="1"/>
    <col min="4094" max="4094" width="9.140625" style="41" customWidth="1"/>
    <col min="4095" max="4095" width="8.42578125" style="41" customWidth="1"/>
    <col min="4096" max="4096" width="33.5703125" style="41" customWidth="1"/>
    <col min="4097" max="4097" width="11.140625" style="41" customWidth="1"/>
    <col min="4098" max="4347" width="11.42578125" style="41"/>
    <col min="4348" max="4348" width="5.42578125" style="41" customWidth="1"/>
    <col min="4349" max="4349" width="25.42578125" style="41" customWidth="1"/>
    <col min="4350" max="4350" width="9.140625" style="41" customWidth="1"/>
    <col min="4351" max="4351" width="8.42578125" style="41" customWidth="1"/>
    <col min="4352" max="4352" width="33.5703125" style="41" customWidth="1"/>
    <col min="4353" max="4353" width="11.140625" style="41" customWidth="1"/>
    <col min="4354" max="4603" width="11.42578125" style="41"/>
    <col min="4604" max="4604" width="5.42578125" style="41" customWidth="1"/>
    <col min="4605" max="4605" width="25.42578125" style="41" customWidth="1"/>
    <col min="4606" max="4606" width="9.140625" style="41" customWidth="1"/>
    <col min="4607" max="4607" width="8.42578125" style="41" customWidth="1"/>
    <col min="4608" max="4608" width="33.5703125" style="41" customWidth="1"/>
    <col min="4609" max="4609" width="11.140625" style="41" customWidth="1"/>
    <col min="4610" max="4859" width="11.42578125" style="41"/>
    <col min="4860" max="4860" width="5.42578125" style="41" customWidth="1"/>
    <col min="4861" max="4861" width="25.42578125" style="41" customWidth="1"/>
    <col min="4862" max="4862" width="9.140625" style="41" customWidth="1"/>
    <col min="4863" max="4863" width="8.42578125" style="41" customWidth="1"/>
    <col min="4864" max="4864" width="33.5703125" style="41" customWidth="1"/>
    <col min="4865" max="4865" width="11.140625" style="41" customWidth="1"/>
    <col min="4866" max="5115" width="11.42578125" style="41"/>
    <col min="5116" max="5116" width="5.42578125" style="41" customWidth="1"/>
    <col min="5117" max="5117" width="25.42578125" style="41" customWidth="1"/>
    <col min="5118" max="5118" width="9.140625" style="41" customWidth="1"/>
    <col min="5119" max="5119" width="8.42578125" style="41" customWidth="1"/>
    <col min="5120" max="5120" width="33.5703125" style="41" customWidth="1"/>
    <col min="5121" max="5121" width="11.140625" style="41" customWidth="1"/>
    <col min="5122" max="5371" width="11.42578125" style="41"/>
    <col min="5372" max="5372" width="5.42578125" style="41" customWidth="1"/>
    <col min="5373" max="5373" width="25.42578125" style="41" customWidth="1"/>
    <col min="5374" max="5374" width="9.140625" style="41" customWidth="1"/>
    <col min="5375" max="5375" width="8.42578125" style="41" customWidth="1"/>
    <col min="5376" max="5376" width="33.5703125" style="41" customWidth="1"/>
    <col min="5377" max="5377" width="11.140625" style="41" customWidth="1"/>
    <col min="5378" max="5627" width="11.42578125" style="41"/>
    <col min="5628" max="5628" width="5.42578125" style="41" customWidth="1"/>
    <col min="5629" max="5629" width="25.42578125" style="41" customWidth="1"/>
    <col min="5630" max="5630" width="9.140625" style="41" customWidth="1"/>
    <col min="5631" max="5631" width="8.42578125" style="41" customWidth="1"/>
    <col min="5632" max="5632" width="33.5703125" style="41" customWidth="1"/>
    <col min="5633" max="5633" width="11.140625" style="41" customWidth="1"/>
    <col min="5634" max="5883" width="11.42578125" style="41"/>
    <col min="5884" max="5884" width="5.42578125" style="41" customWidth="1"/>
    <col min="5885" max="5885" width="25.42578125" style="41" customWidth="1"/>
    <col min="5886" max="5886" width="9.140625" style="41" customWidth="1"/>
    <col min="5887" max="5887" width="8.42578125" style="41" customWidth="1"/>
    <col min="5888" max="5888" width="33.5703125" style="41" customWidth="1"/>
    <col min="5889" max="5889" width="11.140625" style="41" customWidth="1"/>
    <col min="5890" max="6139" width="11.42578125" style="41"/>
    <col min="6140" max="6140" width="5.42578125" style="41" customWidth="1"/>
    <col min="6141" max="6141" width="25.42578125" style="41" customWidth="1"/>
    <col min="6142" max="6142" width="9.140625" style="41" customWidth="1"/>
    <col min="6143" max="6143" width="8.42578125" style="41" customWidth="1"/>
    <col min="6144" max="6144" width="33.5703125" style="41" customWidth="1"/>
    <col min="6145" max="6145" width="11.140625" style="41" customWidth="1"/>
    <col min="6146" max="6395" width="11.42578125" style="41"/>
    <col min="6396" max="6396" width="5.42578125" style="41" customWidth="1"/>
    <col min="6397" max="6397" width="25.42578125" style="41" customWidth="1"/>
    <col min="6398" max="6398" width="9.140625" style="41" customWidth="1"/>
    <col min="6399" max="6399" width="8.42578125" style="41" customWidth="1"/>
    <col min="6400" max="6400" width="33.5703125" style="41" customWidth="1"/>
    <col min="6401" max="6401" width="11.140625" style="41" customWidth="1"/>
    <col min="6402" max="6651" width="11.42578125" style="41"/>
    <col min="6652" max="6652" width="5.42578125" style="41" customWidth="1"/>
    <col min="6653" max="6653" width="25.42578125" style="41" customWidth="1"/>
    <col min="6654" max="6654" width="9.140625" style="41" customWidth="1"/>
    <col min="6655" max="6655" width="8.42578125" style="41" customWidth="1"/>
    <col min="6656" max="6656" width="33.5703125" style="41" customWidth="1"/>
    <col min="6657" max="6657" width="11.140625" style="41" customWidth="1"/>
    <col min="6658" max="6907" width="11.42578125" style="41"/>
    <col min="6908" max="6908" width="5.42578125" style="41" customWidth="1"/>
    <col min="6909" max="6909" width="25.42578125" style="41" customWidth="1"/>
    <col min="6910" max="6910" width="9.140625" style="41" customWidth="1"/>
    <col min="6911" max="6911" width="8.42578125" style="41" customWidth="1"/>
    <col min="6912" max="6912" width="33.5703125" style="41" customWidth="1"/>
    <col min="6913" max="6913" width="11.140625" style="41" customWidth="1"/>
    <col min="6914" max="7163" width="11.42578125" style="41"/>
    <col min="7164" max="7164" width="5.42578125" style="41" customWidth="1"/>
    <col min="7165" max="7165" width="25.42578125" style="41" customWidth="1"/>
    <col min="7166" max="7166" width="9.140625" style="41" customWidth="1"/>
    <col min="7167" max="7167" width="8.42578125" style="41" customWidth="1"/>
    <col min="7168" max="7168" width="33.5703125" style="41" customWidth="1"/>
    <col min="7169" max="7169" width="11.140625" style="41" customWidth="1"/>
    <col min="7170" max="7419" width="11.42578125" style="41"/>
    <col min="7420" max="7420" width="5.42578125" style="41" customWidth="1"/>
    <col min="7421" max="7421" width="25.42578125" style="41" customWidth="1"/>
    <col min="7422" max="7422" width="9.140625" style="41" customWidth="1"/>
    <col min="7423" max="7423" width="8.42578125" style="41" customWidth="1"/>
    <col min="7424" max="7424" width="33.5703125" style="41" customWidth="1"/>
    <col min="7425" max="7425" width="11.140625" style="41" customWidth="1"/>
    <col min="7426" max="7675" width="11.42578125" style="41"/>
    <col min="7676" max="7676" width="5.42578125" style="41" customWidth="1"/>
    <col min="7677" max="7677" width="25.42578125" style="41" customWidth="1"/>
    <col min="7678" max="7678" width="9.140625" style="41" customWidth="1"/>
    <col min="7679" max="7679" width="8.42578125" style="41" customWidth="1"/>
    <col min="7680" max="7680" width="33.5703125" style="41" customWidth="1"/>
    <col min="7681" max="7681" width="11.140625" style="41" customWidth="1"/>
    <col min="7682" max="7931" width="11.42578125" style="41"/>
    <col min="7932" max="7932" width="5.42578125" style="41" customWidth="1"/>
    <col min="7933" max="7933" width="25.42578125" style="41" customWidth="1"/>
    <col min="7934" max="7934" width="9.140625" style="41" customWidth="1"/>
    <col min="7935" max="7935" width="8.42578125" style="41" customWidth="1"/>
    <col min="7936" max="7936" width="33.5703125" style="41" customWidth="1"/>
    <col min="7937" max="7937" width="11.140625" style="41" customWidth="1"/>
    <col min="7938" max="8187" width="11.42578125" style="41"/>
    <col min="8188" max="8188" width="5.42578125" style="41" customWidth="1"/>
    <col min="8189" max="8189" width="25.42578125" style="41" customWidth="1"/>
    <col min="8190" max="8190" width="9.140625" style="41" customWidth="1"/>
    <col min="8191" max="8191" width="8.42578125" style="41" customWidth="1"/>
    <col min="8192" max="8192" width="33.5703125" style="41" customWidth="1"/>
    <col min="8193" max="8193" width="11.140625" style="41" customWidth="1"/>
    <col min="8194" max="8443" width="11.42578125" style="41"/>
    <col min="8444" max="8444" width="5.42578125" style="41" customWidth="1"/>
    <col min="8445" max="8445" width="25.42578125" style="41" customWidth="1"/>
    <col min="8446" max="8446" width="9.140625" style="41" customWidth="1"/>
    <col min="8447" max="8447" width="8.42578125" style="41" customWidth="1"/>
    <col min="8448" max="8448" width="33.5703125" style="41" customWidth="1"/>
    <col min="8449" max="8449" width="11.140625" style="41" customWidth="1"/>
    <col min="8450" max="8699" width="11.42578125" style="41"/>
    <col min="8700" max="8700" width="5.42578125" style="41" customWidth="1"/>
    <col min="8701" max="8701" width="25.42578125" style="41" customWidth="1"/>
    <col min="8702" max="8702" width="9.140625" style="41" customWidth="1"/>
    <col min="8703" max="8703" width="8.42578125" style="41" customWidth="1"/>
    <col min="8704" max="8704" width="33.5703125" style="41" customWidth="1"/>
    <col min="8705" max="8705" width="11.140625" style="41" customWidth="1"/>
    <col min="8706" max="8955" width="11.42578125" style="41"/>
    <col min="8956" max="8956" width="5.42578125" style="41" customWidth="1"/>
    <col min="8957" max="8957" width="25.42578125" style="41" customWidth="1"/>
    <col min="8958" max="8958" width="9.140625" style="41" customWidth="1"/>
    <col min="8959" max="8959" width="8.42578125" style="41" customWidth="1"/>
    <col min="8960" max="8960" width="33.5703125" style="41" customWidth="1"/>
    <col min="8961" max="8961" width="11.140625" style="41" customWidth="1"/>
    <col min="8962" max="9211" width="11.42578125" style="41"/>
    <col min="9212" max="9212" width="5.42578125" style="41" customWidth="1"/>
    <col min="9213" max="9213" width="25.42578125" style="41" customWidth="1"/>
    <col min="9214" max="9214" width="9.140625" style="41" customWidth="1"/>
    <col min="9215" max="9215" width="8.42578125" style="41" customWidth="1"/>
    <col min="9216" max="9216" width="33.5703125" style="41" customWidth="1"/>
    <col min="9217" max="9217" width="11.140625" style="41" customWidth="1"/>
    <col min="9218" max="9467" width="11.42578125" style="41"/>
    <col min="9468" max="9468" width="5.42578125" style="41" customWidth="1"/>
    <col min="9469" max="9469" width="25.42578125" style="41" customWidth="1"/>
    <col min="9470" max="9470" width="9.140625" style="41" customWidth="1"/>
    <col min="9471" max="9471" width="8.42578125" style="41" customWidth="1"/>
    <col min="9472" max="9472" width="33.5703125" style="41" customWidth="1"/>
    <col min="9473" max="9473" width="11.140625" style="41" customWidth="1"/>
    <col min="9474" max="9723" width="11.42578125" style="41"/>
    <col min="9724" max="9724" width="5.42578125" style="41" customWidth="1"/>
    <col min="9725" max="9725" width="25.42578125" style="41" customWidth="1"/>
    <col min="9726" max="9726" width="9.140625" style="41" customWidth="1"/>
    <col min="9727" max="9727" width="8.42578125" style="41" customWidth="1"/>
    <col min="9728" max="9728" width="33.5703125" style="41" customWidth="1"/>
    <col min="9729" max="9729" width="11.140625" style="41" customWidth="1"/>
    <col min="9730" max="9979" width="11.42578125" style="41"/>
    <col min="9980" max="9980" width="5.42578125" style="41" customWidth="1"/>
    <col min="9981" max="9981" width="25.42578125" style="41" customWidth="1"/>
    <col min="9982" max="9982" width="9.140625" style="41" customWidth="1"/>
    <col min="9983" max="9983" width="8.42578125" style="41" customWidth="1"/>
    <col min="9984" max="9984" width="33.5703125" style="41" customWidth="1"/>
    <col min="9985" max="9985" width="11.140625" style="41" customWidth="1"/>
    <col min="9986" max="10235" width="11.42578125" style="41"/>
    <col min="10236" max="10236" width="5.42578125" style="41" customWidth="1"/>
    <col min="10237" max="10237" width="25.42578125" style="41" customWidth="1"/>
    <col min="10238" max="10238" width="9.140625" style="41" customWidth="1"/>
    <col min="10239" max="10239" width="8.42578125" style="41" customWidth="1"/>
    <col min="10240" max="10240" width="33.5703125" style="41" customWidth="1"/>
    <col min="10241" max="10241" width="11.140625" style="41" customWidth="1"/>
    <col min="10242" max="10491" width="11.42578125" style="41"/>
    <col min="10492" max="10492" width="5.42578125" style="41" customWidth="1"/>
    <col min="10493" max="10493" width="25.42578125" style="41" customWidth="1"/>
    <col min="10494" max="10494" width="9.140625" style="41" customWidth="1"/>
    <col min="10495" max="10495" width="8.42578125" style="41" customWidth="1"/>
    <col min="10496" max="10496" width="33.5703125" style="41" customWidth="1"/>
    <col min="10497" max="10497" width="11.140625" style="41" customWidth="1"/>
    <col min="10498" max="10747" width="11.42578125" style="41"/>
    <col min="10748" max="10748" width="5.42578125" style="41" customWidth="1"/>
    <col min="10749" max="10749" width="25.42578125" style="41" customWidth="1"/>
    <col min="10750" max="10750" width="9.140625" style="41" customWidth="1"/>
    <col min="10751" max="10751" width="8.42578125" style="41" customWidth="1"/>
    <col min="10752" max="10752" width="33.5703125" style="41" customWidth="1"/>
    <col min="10753" max="10753" width="11.140625" style="41" customWidth="1"/>
    <col min="10754" max="11003" width="11.42578125" style="41"/>
    <col min="11004" max="11004" width="5.42578125" style="41" customWidth="1"/>
    <col min="11005" max="11005" width="25.42578125" style="41" customWidth="1"/>
    <col min="11006" max="11006" width="9.140625" style="41" customWidth="1"/>
    <col min="11007" max="11007" width="8.42578125" style="41" customWidth="1"/>
    <col min="11008" max="11008" width="33.5703125" style="41" customWidth="1"/>
    <col min="11009" max="11009" width="11.140625" style="41" customWidth="1"/>
    <col min="11010" max="11259" width="11.42578125" style="41"/>
    <col min="11260" max="11260" width="5.42578125" style="41" customWidth="1"/>
    <col min="11261" max="11261" width="25.42578125" style="41" customWidth="1"/>
    <col min="11262" max="11262" width="9.140625" style="41" customWidth="1"/>
    <col min="11263" max="11263" width="8.42578125" style="41" customWidth="1"/>
    <col min="11264" max="11264" width="33.5703125" style="41" customWidth="1"/>
    <col min="11265" max="11265" width="11.140625" style="41" customWidth="1"/>
    <col min="11266" max="11515" width="11.42578125" style="41"/>
    <col min="11516" max="11516" width="5.42578125" style="41" customWidth="1"/>
    <col min="11517" max="11517" width="25.42578125" style="41" customWidth="1"/>
    <col min="11518" max="11518" width="9.140625" style="41" customWidth="1"/>
    <col min="11519" max="11519" width="8.42578125" style="41" customWidth="1"/>
    <col min="11520" max="11520" width="33.5703125" style="41" customWidth="1"/>
    <col min="11521" max="11521" width="11.140625" style="41" customWidth="1"/>
    <col min="11522" max="11771" width="11.42578125" style="41"/>
    <col min="11772" max="11772" width="5.42578125" style="41" customWidth="1"/>
    <col min="11773" max="11773" width="25.42578125" style="41" customWidth="1"/>
    <col min="11774" max="11774" width="9.140625" style="41" customWidth="1"/>
    <col min="11775" max="11775" width="8.42578125" style="41" customWidth="1"/>
    <col min="11776" max="11776" width="33.5703125" style="41" customWidth="1"/>
    <col min="11777" max="11777" width="11.140625" style="41" customWidth="1"/>
    <col min="11778" max="12027" width="11.42578125" style="41"/>
    <col min="12028" max="12028" width="5.42578125" style="41" customWidth="1"/>
    <col min="12029" max="12029" width="25.42578125" style="41" customWidth="1"/>
    <col min="12030" max="12030" width="9.140625" style="41" customWidth="1"/>
    <col min="12031" max="12031" width="8.42578125" style="41" customWidth="1"/>
    <col min="12032" max="12032" width="33.5703125" style="41" customWidth="1"/>
    <col min="12033" max="12033" width="11.140625" style="41" customWidth="1"/>
    <col min="12034" max="12283" width="11.42578125" style="41"/>
    <col min="12284" max="12284" width="5.42578125" style="41" customWidth="1"/>
    <col min="12285" max="12285" width="25.42578125" style="41" customWidth="1"/>
    <col min="12286" max="12286" width="9.140625" style="41" customWidth="1"/>
    <col min="12287" max="12287" width="8.42578125" style="41" customWidth="1"/>
    <col min="12288" max="12288" width="33.5703125" style="41" customWidth="1"/>
    <col min="12289" max="12289" width="11.140625" style="41" customWidth="1"/>
    <col min="12290" max="12539" width="11.42578125" style="41"/>
    <col min="12540" max="12540" width="5.42578125" style="41" customWidth="1"/>
    <col min="12541" max="12541" width="25.42578125" style="41" customWidth="1"/>
    <col min="12542" max="12542" width="9.140625" style="41" customWidth="1"/>
    <col min="12543" max="12543" width="8.42578125" style="41" customWidth="1"/>
    <col min="12544" max="12544" width="33.5703125" style="41" customWidth="1"/>
    <col min="12545" max="12545" width="11.140625" style="41" customWidth="1"/>
    <col min="12546" max="12795" width="11.42578125" style="41"/>
    <col min="12796" max="12796" width="5.42578125" style="41" customWidth="1"/>
    <col min="12797" max="12797" width="25.42578125" style="41" customWidth="1"/>
    <col min="12798" max="12798" width="9.140625" style="41" customWidth="1"/>
    <col min="12799" max="12799" width="8.42578125" style="41" customWidth="1"/>
    <col min="12800" max="12800" width="33.5703125" style="41" customWidth="1"/>
    <col min="12801" max="12801" width="11.140625" style="41" customWidth="1"/>
    <col min="12802" max="13051" width="11.42578125" style="41"/>
    <col min="13052" max="13052" width="5.42578125" style="41" customWidth="1"/>
    <col min="13053" max="13053" width="25.42578125" style="41" customWidth="1"/>
    <col min="13054" max="13054" width="9.140625" style="41" customWidth="1"/>
    <col min="13055" max="13055" width="8.42578125" style="41" customWidth="1"/>
    <col min="13056" max="13056" width="33.5703125" style="41" customWidth="1"/>
    <col min="13057" max="13057" width="11.140625" style="41" customWidth="1"/>
    <col min="13058" max="13307" width="11.42578125" style="41"/>
    <col min="13308" max="13308" width="5.42578125" style="41" customWidth="1"/>
    <col min="13309" max="13309" width="25.42578125" style="41" customWidth="1"/>
    <col min="13310" max="13310" width="9.140625" style="41" customWidth="1"/>
    <col min="13311" max="13311" width="8.42578125" style="41" customWidth="1"/>
    <col min="13312" max="13312" width="33.5703125" style="41" customWidth="1"/>
    <col min="13313" max="13313" width="11.140625" style="41" customWidth="1"/>
    <col min="13314" max="13563" width="11.42578125" style="41"/>
    <col min="13564" max="13564" width="5.42578125" style="41" customWidth="1"/>
    <col min="13565" max="13565" width="25.42578125" style="41" customWidth="1"/>
    <col min="13566" max="13566" width="9.140625" style="41" customWidth="1"/>
    <col min="13567" max="13567" width="8.42578125" style="41" customWidth="1"/>
    <col min="13568" max="13568" width="33.5703125" style="41" customWidth="1"/>
    <col min="13569" max="13569" width="11.140625" style="41" customWidth="1"/>
    <col min="13570" max="13819" width="11.42578125" style="41"/>
    <col min="13820" max="13820" width="5.42578125" style="41" customWidth="1"/>
    <col min="13821" max="13821" width="25.42578125" style="41" customWidth="1"/>
    <col min="13822" max="13822" width="9.140625" style="41" customWidth="1"/>
    <col min="13823" max="13823" width="8.42578125" style="41" customWidth="1"/>
    <col min="13824" max="13824" width="33.5703125" style="41" customWidth="1"/>
    <col min="13825" max="13825" width="11.140625" style="41" customWidth="1"/>
    <col min="13826" max="14075" width="11.42578125" style="41"/>
    <col min="14076" max="14076" width="5.42578125" style="41" customWidth="1"/>
    <col min="14077" max="14077" width="25.42578125" style="41" customWidth="1"/>
    <col min="14078" max="14078" width="9.140625" style="41" customWidth="1"/>
    <col min="14079" max="14079" width="8.42578125" style="41" customWidth="1"/>
    <col min="14080" max="14080" width="33.5703125" style="41" customWidth="1"/>
    <col min="14081" max="14081" width="11.140625" style="41" customWidth="1"/>
    <col min="14082" max="14331" width="11.42578125" style="41"/>
    <col min="14332" max="14332" width="5.42578125" style="41" customWidth="1"/>
    <col min="14333" max="14333" width="25.42578125" style="41" customWidth="1"/>
    <col min="14334" max="14334" width="9.140625" style="41" customWidth="1"/>
    <col min="14335" max="14335" width="8.42578125" style="41" customWidth="1"/>
    <col min="14336" max="14336" width="33.5703125" style="41" customWidth="1"/>
    <col min="14337" max="14337" width="11.140625" style="41" customWidth="1"/>
    <col min="14338" max="14587" width="11.42578125" style="41"/>
    <col min="14588" max="14588" width="5.42578125" style="41" customWidth="1"/>
    <col min="14589" max="14589" width="25.42578125" style="41" customWidth="1"/>
    <col min="14590" max="14590" width="9.140625" style="41" customWidth="1"/>
    <col min="14591" max="14591" width="8.42578125" style="41" customWidth="1"/>
    <col min="14592" max="14592" width="33.5703125" style="41" customWidth="1"/>
    <col min="14593" max="14593" width="11.140625" style="41" customWidth="1"/>
    <col min="14594" max="14843" width="11.42578125" style="41"/>
    <col min="14844" max="14844" width="5.42578125" style="41" customWidth="1"/>
    <col min="14845" max="14845" width="25.42578125" style="41" customWidth="1"/>
    <col min="14846" max="14846" width="9.140625" style="41" customWidth="1"/>
    <col min="14847" max="14847" width="8.42578125" style="41" customWidth="1"/>
    <col min="14848" max="14848" width="33.5703125" style="41" customWidth="1"/>
    <col min="14849" max="14849" width="11.140625" style="41" customWidth="1"/>
    <col min="14850" max="15099" width="11.42578125" style="41"/>
    <col min="15100" max="15100" width="5.42578125" style="41" customWidth="1"/>
    <col min="15101" max="15101" width="25.42578125" style="41" customWidth="1"/>
    <col min="15102" max="15102" width="9.140625" style="41" customWidth="1"/>
    <col min="15103" max="15103" width="8.42578125" style="41" customWidth="1"/>
    <col min="15104" max="15104" width="33.5703125" style="41" customWidth="1"/>
    <col min="15105" max="15105" width="11.140625" style="41" customWidth="1"/>
    <col min="15106" max="15355" width="11.42578125" style="41"/>
    <col min="15356" max="15356" width="5.42578125" style="41" customWidth="1"/>
    <col min="15357" max="15357" width="25.42578125" style="41" customWidth="1"/>
    <col min="15358" max="15358" width="9.140625" style="41" customWidth="1"/>
    <col min="15359" max="15359" width="8.42578125" style="41" customWidth="1"/>
    <col min="15360" max="15360" width="33.5703125" style="41" customWidth="1"/>
    <col min="15361" max="15361" width="11.140625" style="41" customWidth="1"/>
    <col min="15362" max="15611" width="11.42578125" style="41"/>
    <col min="15612" max="15612" width="5.42578125" style="41" customWidth="1"/>
    <col min="15613" max="15613" width="25.42578125" style="41" customWidth="1"/>
    <col min="15614" max="15614" width="9.140625" style="41" customWidth="1"/>
    <col min="15615" max="15615" width="8.42578125" style="41" customWidth="1"/>
    <col min="15616" max="15616" width="33.5703125" style="41" customWidth="1"/>
    <col min="15617" max="15617" width="11.140625" style="41" customWidth="1"/>
    <col min="15618" max="15867" width="11.42578125" style="41"/>
    <col min="15868" max="15868" width="5.42578125" style="41" customWidth="1"/>
    <col min="15869" max="15869" width="25.42578125" style="41" customWidth="1"/>
    <col min="15870" max="15870" width="9.140625" style="41" customWidth="1"/>
    <col min="15871" max="15871" width="8.42578125" style="41" customWidth="1"/>
    <col min="15872" max="15872" width="33.5703125" style="41" customWidth="1"/>
    <col min="15873" max="15873" width="11.140625" style="41" customWidth="1"/>
    <col min="15874" max="16123" width="11.42578125" style="41"/>
    <col min="16124" max="16124" width="5.42578125" style="41" customWidth="1"/>
    <col min="16125" max="16125" width="25.42578125" style="41" customWidth="1"/>
    <col min="16126" max="16126" width="9.140625" style="41" customWidth="1"/>
    <col min="16127" max="16127" width="8.42578125" style="41" customWidth="1"/>
    <col min="16128" max="16128" width="33.5703125" style="41" customWidth="1"/>
    <col min="16129" max="16129" width="11.140625" style="41" customWidth="1"/>
    <col min="16130" max="16384" width="11.42578125" style="41"/>
  </cols>
  <sheetData>
    <row r="1" spans="1:8" ht="15" customHeight="1" x14ac:dyDescent="0.2">
      <c r="F1" s="31" t="s">
        <v>0</v>
      </c>
    </row>
    <row r="2" spans="1:8" ht="15" customHeight="1" x14ac:dyDescent="0.2">
      <c r="F2" s="32" t="s">
        <v>30</v>
      </c>
    </row>
    <row r="3" spans="1:8" ht="15" customHeight="1" x14ac:dyDescent="0.2"/>
    <row r="4" spans="1:8" s="43" customFormat="1" ht="15" customHeight="1" x14ac:dyDescent="0.25">
      <c r="A4" s="42"/>
    </row>
    <row r="5" spans="1:8" ht="15" customHeight="1" x14ac:dyDescent="0.2">
      <c r="A5" s="44" t="s">
        <v>104</v>
      </c>
      <c r="B5" s="45"/>
      <c r="C5" s="45"/>
      <c r="D5" s="45"/>
      <c r="E5" s="45"/>
      <c r="F5" s="46"/>
    </row>
    <row r="6" spans="1:8" ht="15.75" customHeight="1" x14ac:dyDescent="0.2">
      <c r="A6" s="154" t="s">
        <v>40</v>
      </c>
      <c r="B6" s="154"/>
      <c r="C6" s="154"/>
      <c r="D6" s="154"/>
      <c r="E6" s="154"/>
      <c r="F6" s="154"/>
    </row>
    <row r="7" spans="1:8" ht="23.25" customHeight="1" x14ac:dyDescent="0.2">
      <c r="A7" s="47" t="s">
        <v>41</v>
      </c>
      <c r="B7" s="47" t="s">
        <v>42</v>
      </c>
      <c r="C7" s="47">
        <v>2017</v>
      </c>
      <c r="D7" s="47">
        <v>2018</v>
      </c>
      <c r="E7" s="47">
        <v>2019</v>
      </c>
      <c r="F7" s="47">
        <v>2020</v>
      </c>
    </row>
    <row r="8" spans="1:8" ht="4.5" customHeight="1" x14ac:dyDescent="0.2">
      <c r="A8" s="48"/>
      <c r="B8" s="48"/>
      <c r="C8" s="48"/>
      <c r="D8" s="48"/>
      <c r="E8" s="48"/>
      <c r="F8" s="48"/>
    </row>
    <row r="9" spans="1:8" ht="15" customHeight="1" x14ac:dyDescent="0.2">
      <c r="A9" s="49" t="s">
        <v>43</v>
      </c>
      <c r="B9" s="50"/>
      <c r="C9" s="50"/>
      <c r="D9" s="50"/>
      <c r="E9" s="50"/>
      <c r="F9" s="51"/>
    </row>
    <row r="10" spans="1:8" ht="30" customHeight="1" x14ac:dyDescent="0.2">
      <c r="A10" s="52">
        <v>1</v>
      </c>
      <c r="B10" s="53" t="s">
        <v>44</v>
      </c>
      <c r="C10" s="54">
        <v>16445</v>
      </c>
      <c r="D10" s="54">
        <v>10909</v>
      </c>
      <c r="E10" s="54">
        <v>14940</v>
      </c>
      <c r="F10" s="54">
        <f>capacitacion!B11</f>
        <v>11764</v>
      </c>
      <c r="H10" s="55">
        <f>F10/E10-1</f>
        <v>-0.21258366800535478</v>
      </c>
    </row>
    <row r="11" spans="1:8" ht="30" customHeight="1" x14ac:dyDescent="0.2">
      <c r="A11" s="56">
        <v>2</v>
      </c>
      <c r="B11" s="57" t="s">
        <v>45</v>
      </c>
      <c r="C11" s="58">
        <v>3250</v>
      </c>
      <c r="D11" s="58">
        <v>3058</v>
      </c>
      <c r="E11" s="58">
        <v>4150</v>
      </c>
      <c r="F11" s="58">
        <f>NacionalCobertura7911323694[[#This Row],[Valor]]</f>
        <v>3278</v>
      </c>
      <c r="H11" s="55">
        <f t="shared" ref="H11:H12" si="0">F11/E11-1</f>
        <v>-0.21012048192771082</v>
      </c>
    </row>
    <row r="12" spans="1:8" ht="30" customHeight="1" x14ac:dyDescent="0.2">
      <c r="A12" s="59">
        <v>3</v>
      </c>
      <c r="B12" s="60" t="s">
        <v>46</v>
      </c>
      <c r="C12" s="54">
        <v>10459</v>
      </c>
      <c r="D12" s="54">
        <v>7534</v>
      </c>
      <c r="E12" s="54">
        <v>10751</v>
      </c>
      <c r="F12" s="54">
        <f>certificación!B11</f>
        <v>10656</v>
      </c>
      <c r="H12" s="55">
        <f t="shared" si="0"/>
        <v>-8.8363873128081138E-3</v>
      </c>
    </row>
    <row r="13" spans="1:8" ht="30" customHeight="1" x14ac:dyDescent="0.2">
      <c r="A13" s="61">
        <v>4</v>
      </c>
      <c r="B13" s="62" t="s">
        <v>47</v>
      </c>
      <c r="C13" s="64">
        <v>0.6</v>
      </c>
      <c r="D13" s="64">
        <v>0.4</v>
      </c>
      <c r="E13" s="64">
        <v>2.6</v>
      </c>
      <c r="F13" s="64">
        <f>becas_ext!B11</f>
        <v>3.1078696200252116</v>
      </c>
      <c r="H13" s="55"/>
    </row>
    <row r="14" spans="1:8" ht="9" customHeight="1" x14ac:dyDescent="0.2">
      <c r="A14" s="65"/>
      <c r="B14" s="66"/>
      <c r="C14" s="67"/>
      <c r="D14" s="67"/>
      <c r="E14" s="67"/>
      <c r="F14" s="67"/>
    </row>
    <row r="15" spans="1:8" ht="15" customHeight="1" x14ac:dyDescent="0.2">
      <c r="A15" s="68" t="s">
        <v>48</v>
      </c>
      <c r="B15" s="69"/>
      <c r="C15" s="69"/>
      <c r="D15" s="69"/>
      <c r="E15" s="69"/>
      <c r="F15" s="70"/>
    </row>
    <row r="16" spans="1:8" ht="35.1" customHeight="1" x14ac:dyDescent="0.2">
      <c r="A16" s="71">
        <v>5</v>
      </c>
      <c r="B16" s="72" t="s">
        <v>49</v>
      </c>
      <c r="C16" s="63">
        <v>29.528037240986592</v>
      </c>
      <c r="D16" s="63">
        <v>23.557562026616583</v>
      </c>
      <c r="E16" s="63">
        <v>28.006993994627145</v>
      </c>
      <c r="F16" s="63">
        <f>cd!E13</f>
        <v>27.657165669619467</v>
      </c>
      <c r="H16" s="73">
        <f>F16-E16</f>
        <v>-0.34982832500767813</v>
      </c>
    </row>
    <row r="17" spans="1:8" ht="35.1" customHeight="1" x14ac:dyDescent="0.2">
      <c r="A17" s="52">
        <v>6</v>
      </c>
      <c r="B17" s="74" t="s">
        <v>50</v>
      </c>
      <c r="C17" s="75">
        <v>99.559880786053796</v>
      </c>
      <c r="D17" s="75">
        <v>98.790016892856627</v>
      </c>
      <c r="E17" s="75">
        <v>99.491232695957251</v>
      </c>
      <c r="F17" s="75">
        <f>eprt!E13</f>
        <v>100</v>
      </c>
      <c r="H17" s="73">
        <f t="shared" ref="H17:H23" si="1">F17-E17</f>
        <v>0.50876730404274895</v>
      </c>
    </row>
    <row r="18" spans="1:8" ht="39" customHeight="1" x14ac:dyDescent="0.2">
      <c r="A18" s="71">
        <v>7</v>
      </c>
      <c r="B18" s="72" t="s">
        <v>51</v>
      </c>
      <c r="C18" s="63">
        <v>100</v>
      </c>
      <c r="D18" s="63">
        <v>100</v>
      </c>
      <c r="E18" s="63">
        <v>100</v>
      </c>
      <c r="F18" s="63">
        <f>epr!E13</f>
        <v>100</v>
      </c>
      <c r="H18" s="73">
        <f t="shared" si="1"/>
        <v>0</v>
      </c>
    </row>
    <row r="19" spans="1:8" ht="41.25" customHeight="1" x14ac:dyDescent="0.2">
      <c r="A19" s="52">
        <v>8</v>
      </c>
      <c r="B19" s="74" t="s">
        <v>52</v>
      </c>
      <c r="C19" s="75">
        <v>99.559880786053796</v>
      </c>
      <c r="D19" s="75">
        <v>98.790016892856627</v>
      </c>
      <c r="E19" s="75">
        <v>99.491232695957251</v>
      </c>
      <c r="F19" s="75">
        <f>egc!D13</f>
        <v>100</v>
      </c>
      <c r="H19" s="73">
        <f t="shared" si="1"/>
        <v>0.50876730404274895</v>
      </c>
    </row>
    <row r="20" spans="1:8" ht="40.5" customHeight="1" x14ac:dyDescent="0.2">
      <c r="A20" s="71">
        <v>9</v>
      </c>
      <c r="B20" s="72" t="s">
        <v>53</v>
      </c>
      <c r="C20" s="63" t="s">
        <v>54</v>
      </c>
      <c r="D20" s="76" t="s">
        <v>54</v>
      </c>
      <c r="E20" s="76" t="s">
        <v>54</v>
      </c>
      <c r="F20" s="76" t="s">
        <v>54</v>
      </c>
      <c r="H20" s="73"/>
    </row>
    <row r="21" spans="1:8" ht="35.1" customHeight="1" x14ac:dyDescent="0.2">
      <c r="A21" s="52">
        <v>10</v>
      </c>
      <c r="B21" s="74" t="s">
        <v>55</v>
      </c>
      <c r="C21" s="75">
        <v>0.95265043499825319</v>
      </c>
      <c r="D21" s="75">
        <v>0.61332589908001101</v>
      </c>
      <c r="E21" s="75">
        <v>1.1947013235762418</v>
      </c>
      <c r="F21" s="75">
        <f>auto!E13</f>
        <v>4.3006663981536137</v>
      </c>
      <c r="H21" s="73">
        <f t="shared" si="1"/>
        <v>3.1059650745773721</v>
      </c>
    </row>
    <row r="22" spans="1:8" ht="35.1" customHeight="1" x14ac:dyDescent="0.2">
      <c r="A22" s="71">
        <v>11</v>
      </c>
      <c r="B22" s="72" t="s">
        <v>56</v>
      </c>
      <c r="C22" s="63">
        <v>309.37914761834537</v>
      </c>
      <c r="D22" s="63">
        <v>217.50403116368915</v>
      </c>
      <c r="E22" s="63">
        <v>106.69280544288301</v>
      </c>
      <c r="F22" s="63">
        <f>capip!E13</f>
        <v>122.95644968705074</v>
      </c>
      <c r="H22" s="73">
        <f t="shared" si="1"/>
        <v>16.263644244167722</v>
      </c>
    </row>
    <row r="23" spans="1:8" ht="45" customHeight="1" x14ac:dyDescent="0.2">
      <c r="A23" s="52">
        <v>12</v>
      </c>
      <c r="B23" s="74" t="s">
        <v>57</v>
      </c>
      <c r="C23" s="75">
        <v>99.559880786053796</v>
      </c>
      <c r="D23" s="75">
        <v>98.790016892856627</v>
      </c>
      <c r="E23" s="75">
        <v>99.491232695957251</v>
      </c>
      <c r="F23" s="75">
        <f>cnpr!E13</f>
        <v>100</v>
      </c>
      <c r="H23" s="73">
        <f t="shared" si="1"/>
        <v>0.50876730404274895</v>
      </c>
    </row>
    <row r="24" spans="1:8" ht="18" x14ac:dyDescent="0.2">
      <c r="A24" s="77"/>
      <c r="B24" s="78"/>
      <c r="C24" s="79"/>
      <c r="D24" s="79"/>
      <c r="E24" s="79"/>
      <c r="F24" s="79"/>
    </row>
  </sheetData>
  <mergeCells count="1">
    <mergeCell ref="A6:F6"/>
  </mergeCells>
  <printOptions horizontalCentered="1"/>
  <pageMargins left="0.31496062992125984" right="0.31496062992125984" top="0.55118110236220474" bottom="0.55118110236220474" header="0.31496062992125984" footer="0.31496062992125984"/>
  <pageSetup orientation="portrait" r:id="rId1"/>
  <headerFooter>
    <oddFooter>&amp;C&amp;"Montserrat,Normal"&amp;8Página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9"/>
  <sheetViews>
    <sheetView showGridLines="0" view="pageBreakPreview" topLeftCell="A23" zoomScale="60" zoomScaleNormal="100" workbookViewId="0">
      <selection activeCell="A40" sqref="A40:XFD47"/>
    </sheetView>
  </sheetViews>
  <sheetFormatPr baseColWidth="10" defaultColWidth="11.42578125" defaultRowHeight="11.25" x14ac:dyDescent="0.15"/>
  <cols>
    <col min="1" max="1" width="23.42578125" style="13" customWidth="1"/>
    <col min="2" max="2" width="23.140625" style="13" customWidth="1"/>
    <col min="3" max="3" width="5.42578125" style="13" customWidth="1"/>
    <col min="4" max="5" width="23.140625" style="13" customWidth="1"/>
    <col min="6" max="6" width="11.5703125" style="13" bestFit="1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2" customFormat="1" ht="15" customHeight="1" x14ac:dyDescent="0.25">
      <c r="E1" s="31" t="s">
        <v>0</v>
      </c>
      <c r="G1" s="13"/>
    </row>
    <row r="2" spans="1:12" customFormat="1" ht="15" customHeight="1" x14ac:dyDescent="0.25">
      <c r="E2" s="32" t="s">
        <v>30</v>
      </c>
      <c r="G2" s="13"/>
    </row>
    <row r="3" spans="1:12" customFormat="1" ht="15" customHeight="1" x14ac:dyDescent="0.25">
      <c r="B3" s="1"/>
      <c r="C3" s="1"/>
      <c r="D3" s="1"/>
      <c r="E3" s="1"/>
    </row>
    <row r="4" spans="1:12" customFormat="1" ht="12.75" customHeight="1" x14ac:dyDescent="0.25">
      <c r="B4" s="1"/>
      <c r="C4" s="1"/>
      <c r="D4" s="1"/>
      <c r="E4" s="1"/>
    </row>
    <row r="5" spans="1:12" customFormat="1" ht="31.5" customHeight="1" x14ac:dyDescent="0.25">
      <c r="A5" s="36" t="s">
        <v>36</v>
      </c>
      <c r="B5" s="2"/>
      <c r="C5" s="2"/>
      <c r="D5" s="2"/>
      <c r="E5" s="2"/>
    </row>
    <row r="6" spans="1:12" customFormat="1" ht="16.5" customHeight="1" x14ac:dyDescent="0.25">
      <c r="A6" s="3" t="s">
        <v>1</v>
      </c>
      <c r="D6" s="4"/>
      <c r="E6" s="4"/>
    </row>
    <row r="7" spans="1:12" customFormat="1" ht="9.75" customHeight="1" x14ac:dyDescent="0.25">
      <c r="A7" s="5"/>
      <c r="B7" s="155"/>
      <c r="C7" s="155"/>
      <c r="D7" s="155"/>
      <c r="E7" s="155"/>
    </row>
    <row r="8" spans="1:12" s="9" customFormat="1" ht="40.5" x14ac:dyDescent="0.25">
      <c r="A8" s="6" t="s">
        <v>2</v>
      </c>
      <c r="B8" s="7" t="s">
        <v>18</v>
      </c>
      <c r="C8" s="7"/>
      <c r="D8" s="7" t="s">
        <v>19</v>
      </c>
      <c r="E8" s="7" t="s">
        <v>20</v>
      </c>
      <c r="F8" s="30"/>
      <c r="G8" s="8"/>
      <c r="H8" s="8"/>
      <c r="I8" s="8"/>
      <c r="J8" s="8"/>
      <c r="K8" s="8"/>
      <c r="L8" s="8"/>
    </row>
    <row r="9" spans="1:12" ht="15" hidden="1" x14ac:dyDescent="0.25">
      <c r="A9" s="10" t="s">
        <v>6</v>
      </c>
      <c r="B9" s="11"/>
      <c r="C9" s="11"/>
      <c r="D9" s="11"/>
      <c r="E9" s="12"/>
      <c r="F9"/>
      <c r="G9"/>
      <c r="H9"/>
      <c r="I9"/>
      <c r="J9"/>
      <c r="K9"/>
      <c r="L9"/>
    </row>
    <row r="10" spans="1:12" ht="15" x14ac:dyDescent="0.25">
      <c r="A10" s="14">
        <v>2017</v>
      </c>
      <c r="B10" s="15">
        <v>0</v>
      </c>
      <c r="C10" s="15"/>
      <c r="D10" s="15">
        <v>0</v>
      </c>
      <c r="E10" s="16"/>
      <c r="F10"/>
      <c r="G10"/>
      <c r="H10"/>
      <c r="I10"/>
      <c r="J10"/>
      <c r="K10"/>
      <c r="L10"/>
    </row>
    <row r="11" spans="1:12" ht="15" x14ac:dyDescent="0.25">
      <c r="A11" s="17">
        <v>2018</v>
      </c>
      <c r="B11" s="18">
        <v>0</v>
      </c>
      <c r="C11" s="18"/>
      <c r="D11" s="18">
        <v>0</v>
      </c>
      <c r="E11" s="19"/>
      <c r="F11"/>
      <c r="G11"/>
      <c r="H11"/>
      <c r="I11"/>
      <c r="J11"/>
      <c r="K11"/>
      <c r="L11"/>
    </row>
    <row r="12" spans="1:12" ht="15" x14ac:dyDescent="0.25">
      <c r="A12" s="20">
        <v>2019</v>
      </c>
      <c r="B12" s="15">
        <v>0</v>
      </c>
      <c r="C12" s="15"/>
      <c r="D12" s="15">
        <v>0</v>
      </c>
      <c r="E12" s="16"/>
      <c r="F12"/>
      <c r="G12"/>
      <c r="H12"/>
      <c r="I12"/>
      <c r="J12"/>
      <c r="K12"/>
      <c r="L12"/>
    </row>
    <row r="13" spans="1:12" ht="15" x14ac:dyDescent="0.25">
      <c r="A13" s="17">
        <v>2020</v>
      </c>
      <c r="B13" s="18">
        <v>0</v>
      </c>
      <c r="C13" s="18"/>
      <c r="D13" s="18">
        <v>0</v>
      </c>
      <c r="E13" s="19"/>
      <c r="F13"/>
      <c r="G13"/>
      <c r="H13"/>
      <c r="I13"/>
      <c r="J13"/>
      <c r="K13"/>
      <c r="L13"/>
    </row>
    <row r="14" spans="1:12" ht="12" customHeight="1" x14ac:dyDescent="0.25">
      <c r="A14" s="21"/>
      <c r="B14" s="21"/>
      <c r="C14" s="21"/>
      <c r="D14" s="21"/>
      <c r="E14" s="22"/>
      <c r="F14"/>
      <c r="G14"/>
      <c r="H14"/>
      <c r="I14"/>
      <c r="J14"/>
      <c r="K14"/>
      <c r="L14"/>
    </row>
    <row r="15" spans="1:12" ht="20.25" customHeight="1" x14ac:dyDescent="0.3">
      <c r="A15" s="23" t="s">
        <v>31</v>
      </c>
      <c r="B15" s="24">
        <f>B13-B12</f>
        <v>0</v>
      </c>
      <c r="C15" s="24"/>
      <c r="D15" s="24">
        <f t="shared" ref="D15:E15" si="0">D13-D12</f>
        <v>0</v>
      </c>
      <c r="E15" s="24">
        <f t="shared" si="0"/>
        <v>0</v>
      </c>
      <c r="F15"/>
      <c r="G15"/>
      <c r="H15"/>
      <c r="I15"/>
      <c r="J15"/>
      <c r="K15"/>
      <c r="L15"/>
    </row>
    <row r="16" spans="1:12" ht="15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7.25" customHeight="1" x14ac:dyDescent="0.25">
      <c r="A17" t="str">
        <f>A8</f>
        <v>Año</v>
      </c>
      <c r="B17" t="str">
        <f>B8</f>
        <v>Presupuesto Reprogramado
(Gasto de Inversión)</v>
      </c>
      <c r="C17"/>
      <c r="D17" t="str">
        <f>D8</f>
        <v>Presupuesto Ejercido (Gasto de Inversión)</v>
      </c>
      <c r="E17" s="29" t="str">
        <f>E8</f>
        <v>Evolución del Gasto de Inversión</v>
      </c>
      <c r="F17"/>
      <c r="G17"/>
      <c r="H17"/>
      <c r="I17"/>
      <c r="J17"/>
      <c r="K17"/>
      <c r="L17"/>
    </row>
    <row r="18" spans="1:12" ht="15" x14ac:dyDescent="0.25">
      <c r="A18">
        <f t="shared" ref="A18:E21" si="1">A10</f>
        <v>2017</v>
      </c>
      <c r="B18">
        <f t="shared" si="1"/>
        <v>0</v>
      </c>
      <c r="C18"/>
      <c r="D18">
        <f t="shared" si="1"/>
        <v>0</v>
      </c>
      <c r="E18">
        <f t="shared" si="1"/>
        <v>0</v>
      </c>
      <c r="F18"/>
      <c r="G18"/>
      <c r="H18"/>
      <c r="I18"/>
      <c r="J18"/>
      <c r="K18"/>
      <c r="L18"/>
    </row>
    <row r="19" spans="1:12" ht="15" x14ac:dyDescent="0.25">
      <c r="A19">
        <f t="shared" si="1"/>
        <v>2018</v>
      </c>
      <c r="B19">
        <f t="shared" si="1"/>
        <v>0</v>
      </c>
      <c r="C19"/>
      <c r="D19">
        <f t="shared" si="1"/>
        <v>0</v>
      </c>
      <c r="E19">
        <f t="shared" si="1"/>
        <v>0</v>
      </c>
      <c r="F19"/>
      <c r="G19"/>
      <c r="H19"/>
      <c r="I19"/>
      <c r="J19"/>
      <c r="K19"/>
      <c r="L19"/>
    </row>
    <row r="20" spans="1:12" ht="15" x14ac:dyDescent="0.25">
      <c r="A20">
        <f t="shared" si="1"/>
        <v>2019</v>
      </c>
      <c r="B20">
        <f t="shared" si="1"/>
        <v>0</v>
      </c>
      <c r="C20"/>
      <c r="D20">
        <f t="shared" si="1"/>
        <v>0</v>
      </c>
      <c r="E20">
        <f t="shared" si="1"/>
        <v>0</v>
      </c>
      <c r="F20"/>
      <c r="G20"/>
      <c r="H20"/>
      <c r="I20"/>
      <c r="J20"/>
      <c r="K20"/>
      <c r="L20"/>
    </row>
    <row r="21" spans="1:12" ht="15" x14ac:dyDescent="0.25">
      <c r="A21">
        <f t="shared" si="1"/>
        <v>2020</v>
      </c>
      <c r="B21">
        <f t="shared" si="1"/>
        <v>0</v>
      </c>
      <c r="C21"/>
      <c r="D21">
        <f t="shared" si="1"/>
        <v>0</v>
      </c>
      <c r="E21">
        <f t="shared" si="1"/>
        <v>0</v>
      </c>
      <c r="F21"/>
      <c r="G21"/>
      <c r="H21"/>
      <c r="I21"/>
      <c r="J21"/>
      <c r="K21"/>
      <c r="L21"/>
    </row>
    <row r="22" spans="1:12" ht="15" x14ac:dyDescent="0.25">
      <c r="A22" t="e">
        <f>#REF!</f>
        <v>#REF!</v>
      </c>
      <c r="B22" t="e">
        <f>#REF!</f>
        <v>#REF!</v>
      </c>
      <c r="C22"/>
      <c r="D22" t="e">
        <f>#REF!</f>
        <v>#REF!</v>
      </c>
      <c r="E22" t="e">
        <f>#REF!</f>
        <v>#REF!</v>
      </c>
      <c r="F22"/>
      <c r="G22"/>
      <c r="H22"/>
      <c r="I22"/>
      <c r="J22"/>
      <c r="K22"/>
      <c r="L22"/>
    </row>
    <row r="23" spans="1:12" ht="15" x14ac:dyDescent="0.25">
      <c r="A23" t="e">
        <f>#REF!</f>
        <v>#REF!</v>
      </c>
      <c r="B23" t="e">
        <f>#REF!</f>
        <v>#REF!</v>
      </c>
      <c r="C23"/>
      <c r="D23" t="e">
        <f>#REF!</f>
        <v>#REF!</v>
      </c>
      <c r="E23" t="e">
        <f>#REF!</f>
        <v>#REF!</v>
      </c>
      <c r="F23"/>
      <c r="G23"/>
      <c r="H23"/>
      <c r="I23"/>
      <c r="J23"/>
      <c r="K23"/>
      <c r="L23"/>
    </row>
    <row r="24" spans="1:12" ht="15" x14ac:dyDescent="0.25">
      <c r="A24" t="e">
        <f>#REF!</f>
        <v>#REF!</v>
      </c>
      <c r="B24" t="e">
        <f>#REF!</f>
        <v>#REF!</v>
      </c>
      <c r="C24"/>
      <c r="D24" t="e">
        <f>#REF!</f>
        <v>#REF!</v>
      </c>
      <c r="E24" t="e">
        <f>#REF!</f>
        <v>#REF!</v>
      </c>
      <c r="F24"/>
      <c r="G24"/>
      <c r="H24"/>
      <c r="I24"/>
      <c r="J24"/>
      <c r="K24"/>
      <c r="L24"/>
    </row>
    <row r="25" spans="1:12" ht="1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" x14ac:dyDescent="0.25">
      <c r="A36" s="152" t="s">
        <v>8</v>
      </c>
      <c r="B36" s="35"/>
      <c r="C36" s="35"/>
      <c r="D36" s="35"/>
      <c r="E36" s="35"/>
      <c r="F36"/>
      <c r="G36"/>
      <c r="H36"/>
      <c r="I36"/>
      <c r="J36"/>
      <c r="K36"/>
      <c r="L36"/>
    </row>
    <row r="37" spans="1:12" ht="15" x14ac:dyDescent="0.25">
      <c r="A37" s="152" t="s">
        <v>105</v>
      </c>
      <c r="B37" s="35"/>
      <c r="C37" s="35"/>
      <c r="D37" s="35"/>
      <c r="E37" s="35"/>
      <c r="F37"/>
      <c r="G37"/>
      <c r="H37"/>
      <c r="I37"/>
      <c r="J37"/>
      <c r="K37"/>
      <c r="L37"/>
    </row>
    <row r="38" spans="1:12" ht="12.75" x14ac:dyDescent="0.2">
      <c r="A38" s="35"/>
      <c r="B38" s="35"/>
      <c r="C38" s="35"/>
      <c r="D38" s="35"/>
      <c r="E38" s="35"/>
    </row>
    <row r="39" spans="1:12" ht="12.75" x14ac:dyDescent="0.2">
      <c r="A39" s="35"/>
      <c r="B39" s="35"/>
      <c r="C39" s="35"/>
      <c r="D39" s="35"/>
      <c r="E39" s="35"/>
    </row>
  </sheetData>
  <mergeCells count="1">
    <mergeCell ref="B7:E7"/>
  </mergeCells>
  <pageMargins left="0.51181102362204722" right="0.51181102362204722" top="0.55118110236220474" bottom="0.55118110236220474" header="0.31496062992125984" footer="0.31496062992125984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8"/>
  <sheetViews>
    <sheetView showGridLines="0" view="pageBreakPreview" topLeftCell="A29" zoomScale="115" zoomScaleNormal="100" zoomScaleSheetLayoutView="115" workbookViewId="0">
      <selection activeCell="A39" sqref="A39:XFD44"/>
    </sheetView>
  </sheetViews>
  <sheetFormatPr baseColWidth="10" defaultColWidth="11.42578125" defaultRowHeight="11.25" x14ac:dyDescent="0.15"/>
  <cols>
    <col min="1" max="1" width="23.42578125" style="13" customWidth="1"/>
    <col min="2" max="2" width="23.140625" style="13" customWidth="1"/>
    <col min="3" max="3" width="5.7109375" style="13" customWidth="1"/>
    <col min="4" max="5" width="23.140625" style="13" customWidth="1"/>
    <col min="6" max="6" width="11.5703125" style="13" bestFit="1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2" customFormat="1" ht="15" customHeight="1" x14ac:dyDescent="0.25">
      <c r="E1" s="31" t="s">
        <v>0</v>
      </c>
      <c r="G1" s="13"/>
    </row>
    <row r="2" spans="1:12" customFormat="1" ht="15" customHeight="1" x14ac:dyDescent="0.25">
      <c r="E2" s="32" t="s">
        <v>30</v>
      </c>
      <c r="G2" s="13"/>
    </row>
    <row r="3" spans="1:12" customFormat="1" ht="15" customHeight="1" x14ac:dyDescent="0.25">
      <c r="B3" s="1"/>
      <c r="C3" s="1"/>
      <c r="D3" s="1"/>
      <c r="E3" s="1"/>
    </row>
    <row r="4" spans="1:12" customFormat="1" ht="12.75" customHeight="1" x14ac:dyDescent="0.25">
      <c r="B4" s="1"/>
      <c r="C4" s="1"/>
      <c r="D4" s="1"/>
      <c r="E4" s="1"/>
    </row>
    <row r="5" spans="1:12" customFormat="1" ht="31.5" customHeight="1" x14ac:dyDescent="0.25">
      <c r="A5" s="36" t="s">
        <v>37</v>
      </c>
      <c r="B5" s="2"/>
      <c r="C5" s="2"/>
      <c r="D5" s="2"/>
      <c r="E5" s="2"/>
    </row>
    <row r="6" spans="1:12" customFormat="1" ht="16.5" customHeight="1" x14ac:dyDescent="0.25">
      <c r="A6" s="3" t="s">
        <v>1</v>
      </c>
      <c r="D6" s="4"/>
      <c r="E6" s="4"/>
    </row>
    <row r="7" spans="1:12" customFormat="1" ht="9.75" customHeight="1" x14ac:dyDescent="0.25">
      <c r="A7" s="5"/>
      <c r="B7" s="155"/>
      <c r="C7" s="155"/>
      <c r="D7" s="155"/>
      <c r="E7" s="155"/>
    </row>
    <row r="8" spans="1:12" s="9" customFormat="1" ht="27" x14ac:dyDescent="0.25">
      <c r="A8" s="6" t="s">
        <v>2</v>
      </c>
      <c r="B8" s="7" t="s">
        <v>21</v>
      </c>
      <c r="C8" s="7"/>
      <c r="D8" s="7" t="s">
        <v>22</v>
      </c>
      <c r="E8" s="7" t="s">
        <v>23</v>
      </c>
      <c r="F8" s="30"/>
      <c r="G8" s="8"/>
      <c r="H8" s="8"/>
      <c r="I8" s="8"/>
      <c r="J8" s="8"/>
      <c r="K8" s="8"/>
      <c r="L8" s="8"/>
    </row>
    <row r="9" spans="1:12" ht="15" hidden="1" x14ac:dyDescent="0.25">
      <c r="A9" s="10" t="s">
        <v>6</v>
      </c>
      <c r="B9" s="11"/>
      <c r="C9" s="11"/>
      <c r="D9" s="11"/>
      <c r="E9" s="12"/>
      <c r="F9"/>
      <c r="G9"/>
      <c r="H9"/>
      <c r="I9"/>
      <c r="J9"/>
      <c r="K9"/>
      <c r="L9"/>
    </row>
    <row r="10" spans="1:12" ht="15" x14ac:dyDescent="0.25">
      <c r="A10" s="14">
        <v>2017</v>
      </c>
      <c r="B10" s="15">
        <v>340334.69999999995</v>
      </c>
      <c r="C10" s="15"/>
      <c r="D10" s="15">
        <v>3242.2</v>
      </c>
      <c r="E10" s="16">
        <f>(D10/B10)*100</f>
        <v>0.95265043499825319</v>
      </c>
      <c r="F10"/>
      <c r="G10"/>
      <c r="H10"/>
      <c r="I10"/>
      <c r="J10"/>
      <c r="K10"/>
      <c r="L10"/>
    </row>
    <row r="11" spans="1:12" ht="15" x14ac:dyDescent="0.25">
      <c r="A11" s="17">
        <v>2018</v>
      </c>
      <c r="B11" s="18">
        <v>340765.00000000006</v>
      </c>
      <c r="C11" s="18"/>
      <c r="D11" s="18">
        <v>2090</v>
      </c>
      <c r="E11" s="19">
        <f>(D11/B11)*100</f>
        <v>0.61332589908001101</v>
      </c>
      <c r="F11"/>
      <c r="G11"/>
      <c r="H11"/>
      <c r="I11"/>
      <c r="J11"/>
      <c r="K11"/>
      <c r="L11"/>
    </row>
    <row r="12" spans="1:12" ht="15" x14ac:dyDescent="0.25">
      <c r="A12" s="20">
        <v>2019</v>
      </c>
      <c r="B12" s="15">
        <v>297383.7</v>
      </c>
      <c r="C12" s="15"/>
      <c r="D12" s="15">
        <v>3552.8470000000002</v>
      </c>
      <c r="E12" s="16">
        <f t="shared" ref="E12:E13" si="0">(D12/B12)*100</f>
        <v>1.1947013235762418</v>
      </c>
      <c r="F12"/>
      <c r="G12"/>
      <c r="H12"/>
      <c r="I12"/>
      <c r="J12"/>
      <c r="K12"/>
      <c r="L12"/>
    </row>
    <row r="13" spans="1:12" ht="15" x14ac:dyDescent="0.25">
      <c r="A13" s="17">
        <v>2020</v>
      </c>
      <c r="B13" s="18">
        <v>318785.24699999997</v>
      </c>
      <c r="C13" s="18"/>
      <c r="D13" s="18">
        <v>13709.89</v>
      </c>
      <c r="E13" s="19">
        <f t="shared" si="0"/>
        <v>4.3006663981536137</v>
      </c>
      <c r="F13" s="40"/>
      <c r="G13"/>
      <c r="H13"/>
      <c r="I13"/>
      <c r="J13"/>
      <c r="K13"/>
      <c r="L13"/>
    </row>
    <row r="14" spans="1:12" ht="12" customHeight="1" x14ac:dyDescent="0.25">
      <c r="A14" s="21"/>
      <c r="B14" s="21"/>
      <c r="C14" s="21"/>
      <c r="D14" s="21"/>
      <c r="E14" s="22"/>
      <c r="F14"/>
      <c r="G14"/>
      <c r="H14"/>
      <c r="I14"/>
      <c r="J14"/>
      <c r="K14"/>
      <c r="L14"/>
    </row>
    <row r="15" spans="1:12" ht="20.25" customHeight="1" x14ac:dyDescent="0.3">
      <c r="A15" s="23" t="s">
        <v>31</v>
      </c>
      <c r="B15" s="24">
        <f>B13-B12</f>
        <v>21401.546999999962</v>
      </c>
      <c r="C15" s="24"/>
      <c r="D15" s="24">
        <f t="shared" ref="D15:E15" si="1">D13-D12</f>
        <v>10157.043</v>
      </c>
      <c r="E15" s="24">
        <f t="shared" si="1"/>
        <v>3.1059650745773721</v>
      </c>
      <c r="F15"/>
      <c r="G15"/>
      <c r="H15"/>
      <c r="I15"/>
      <c r="J15"/>
      <c r="K15"/>
      <c r="L15"/>
    </row>
    <row r="16" spans="1:12" ht="15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7.25" customHeight="1" x14ac:dyDescent="0.25">
      <c r="A17" t="str">
        <f>A8</f>
        <v>Año</v>
      </c>
      <c r="B17" t="str">
        <f>B8</f>
        <v>Presupuesto Ejercido Total</v>
      </c>
      <c r="C17"/>
      <c r="D17" t="str">
        <f>D8</f>
        <v>Ingresos Propios ejercidos</v>
      </c>
      <c r="E17" s="29" t="str">
        <f>E8</f>
        <v>Índice de Autofinancimiento</v>
      </c>
      <c r="F17"/>
      <c r="G17"/>
      <c r="H17"/>
      <c r="I17"/>
      <c r="J17"/>
      <c r="K17"/>
      <c r="L17"/>
    </row>
    <row r="18" spans="1:12" ht="15" x14ac:dyDescent="0.25">
      <c r="A18">
        <f t="shared" ref="A18:E21" si="2">A10</f>
        <v>2017</v>
      </c>
      <c r="B18">
        <f t="shared" si="2"/>
        <v>340334.69999999995</v>
      </c>
      <c r="C18"/>
      <c r="D18">
        <f t="shared" si="2"/>
        <v>3242.2</v>
      </c>
      <c r="E18">
        <f t="shared" si="2"/>
        <v>0.95265043499825319</v>
      </c>
      <c r="F18"/>
      <c r="G18"/>
      <c r="H18"/>
      <c r="I18"/>
      <c r="J18"/>
      <c r="K18"/>
      <c r="L18"/>
    </row>
    <row r="19" spans="1:12" ht="15" x14ac:dyDescent="0.25">
      <c r="A19">
        <f t="shared" si="2"/>
        <v>2018</v>
      </c>
      <c r="B19">
        <f t="shared" si="2"/>
        <v>340765.00000000006</v>
      </c>
      <c r="C19"/>
      <c r="D19">
        <f t="shared" si="2"/>
        <v>2090</v>
      </c>
      <c r="E19">
        <f t="shared" si="2"/>
        <v>0.61332589908001101</v>
      </c>
      <c r="F19"/>
      <c r="G19"/>
      <c r="H19"/>
      <c r="I19"/>
      <c r="J19"/>
      <c r="K19"/>
      <c r="L19"/>
    </row>
    <row r="20" spans="1:12" ht="15" x14ac:dyDescent="0.25">
      <c r="A20">
        <f t="shared" si="2"/>
        <v>2019</v>
      </c>
      <c r="B20">
        <f t="shared" si="2"/>
        <v>297383.7</v>
      </c>
      <c r="C20"/>
      <c r="D20">
        <f t="shared" si="2"/>
        <v>3552.8470000000002</v>
      </c>
      <c r="E20">
        <f t="shared" si="2"/>
        <v>1.1947013235762418</v>
      </c>
      <c r="F20"/>
      <c r="G20"/>
      <c r="H20"/>
      <c r="I20"/>
      <c r="J20"/>
      <c r="K20"/>
      <c r="L20"/>
    </row>
    <row r="21" spans="1:12" ht="15" x14ac:dyDescent="0.25">
      <c r="A21">
        <f t="shared" si="2"/>
        <v>2020</v>
      </c>
      <c r="B21">
        <f t="shared" si="2"/>
        <v>318785.24699999997</v>
      </c>
      <c r="C21"/>
      <c r="D21">
        <f t="shared" si="2"/>
        <v>13709.89</v>
      </c>
      <c r="E21">
        <f t="shared" si="2"/>
        <v>4.3006663981536137</v>
      </c>
      <c r="F21"/>
      <c r="G21"/>
      <c r="H21"/>
      <c r="I21"/>
      <c r="J21"/>
      <c r="K21"/>
      <c r="L21"/>
    </row>
    <row r="22" spans="1:12" ht="15" x14ac:dyDescent="0.25">
      <c r="A22" t="e">
        <f>#REF!</f>
        <v>#REF!</v>
      </c>
      <c r="B22" t="e">
        <f>#REF!</f>
        <v>#REF!</v>
      </c>
      <c r="C22"/>
      <c r="D22" t="e">
        <f>#REF!</f>
        <v>#REF!</v>
      </c>
      <c r="E22" t="e">
        <f>#REF!</f>
        <v>#REF!</v>
      </c>
      <c r="F22"/>
      <c r="G22"/>
      <c r="H22"/>
      <c r="I22"/>
      <c r="J22"/>
      <c r="K22"/>
      <c r="L22"/>
    </row>
    <row r="23" spans="1:12" ht="15" x14ac:dyDescent="0.25">
      <c r="A23" t="e">
        <f>#REF!</f>
        <v>#REF!</v>
      </c>
      <c r="B23" t="e">
        <f>#REF!</f>
        <v>#REF!</v>
      </c>
      <c r="C23"/>
      <c r="D23" t="e">
        <f>#REF!</f>
        <v>#REF!</v>
      </c>
      <c r="E23" t="e">
        <f>#REF!</f>
        <v>#REF!</v>
      </c>
      <c r="F23"/>
      <c r="G23"/>
      <c r="H23"/>
      <c r="I23"/>
      <c r="J23"/>
      <c r="K23"/>
      <c r="L23"/>
    </row>
    <row r="24" spans="1:12" ht="15" x14ac:dyDescent="0.25">
      <c r="A24" t="e">
        <f>#REF!</f>
        <v>#REF!</v>
      </c>
      <c r="B24" t="e">
        <f>#REF!</f>
        <v>#REF!</v>
      </c>
      <c r="C24"/>
      <c r="D24" t="e">
        <f>#REF!</f>
        <v>#REF!</v>
      </c>
      <c r="E24" t="e">
        <f>#REF!</f>
        <v>#REF!</v>
      </c>
      <c r="F24"/>
      <c r="G24"/>
      <c r="H24"/>
      <c r="I24"/>
      <c r="J24"/>
      <c r="K24"/>
      <c r="L24"/>
    </row>
    <row r="25" spans="1:12" ht="1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 s="152" t="s">
        <v>8</v>
      </c>
      <c r="B35" s="35"/>
      <c r="C35" s="35"/>
      <c r="D35" s="35"/>
      <c r="E35" s="35"/>
      <c r="F35"/>
      <c r="G35"/>
      <c r="H35"/>
      <c r="I35"/>
      <c r="J35"/>
      <c r="K35"/>
      <c r="L35"/>
    </row>
    <row r="36" spans="1:12" ht="15" x14ac:dyDescent="0.25">
      <c r="A36" s="152" t="s">
        <v>105</v>
      </c>
      <c r="B36" s="35"/>
      <c r="C36" s="35"/>
      <c r="D36" s="35"/>
      <c r="E36" s="35"/>
      <c r="F36"/>
      <c r="G36"/>
      <c r="H36"/>
      <c r="I36"/>
      <c r="J36"/>
      <c r="K36"/>
      <c r="L36"/>
    </row>
    <row r="37" spans="1:12" ht="15" x14ac:dyDescent="0.25">
      <c r="A37" s="35"/>
      <c r="B37" s="35"/>
      <c r="C37" s="35"/>
      <c r="D37" s="35"/>
      <c r="E37" s="35"/>
      <c r="F37"/>
      <c r="G37"/>
      <c r="H37"/>
      <c r="I37"/>
      <c r="J37"/>
      <c r="K37"/>
      <c r="L37"/>
    </row>
    <row r="38" spans="1:12" ht="12.75" x14ac:dyDescent="0.2">
      <c r="A38" s="35"/>
      <c r="B38" s="35"/>
      <c r="C38" s="35"/>
      <c r="D38" s="35"/>
      <c r="E38" s="35"/>
    </row>
  </sheetData>
  <mergeCells count="1">
    <mergeCell ref="B7:E7"/>
  </mergeCells>
  <pageMargins left="0.51181102362204722" right="0.51181102362204722" top="0.55118110236220474" bottom="0.55118110236220474" header="0.31496062992125984" footer="0.31496062992125984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8"/>
  <sheetViews>
    <sheetView showGridLines="0" view="pageBreakPreview" topLeftCell="A28" zoomScale="60" zoomScaleNormal="100" workbookViewId="0">
      <selection activeCell="A39" sqref="A39:XFD44"/>
    </sheetView>
  </sheetViews>
  <sheetFormatPr baseColWidth="10" defaultColWidth="11.42578125" defaultRowHeight="11.25" x14ac:dyDescent="0.15"/>
  <cols>
    <col min="1" max="1" width="23.42578125" style="13" customWidth="1"/>
    <col min="2" max="2" width="23.140625" style="13" customWidth="1"/>
    <col min="3" max="3" width="6" style="13" customWidth="1"/>
    <col min="4" max="5" width="23.140625" style="13" customWidth="1"/>
    <col min="6" max="6" width="11.5703125" style="13" bestFit="1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2" customFormat="1" ht="15" customHeight="1" x14ac:dyDescent="0.25">
      <c r="E1" s="31" t="s">
        <v>0</v>
      </c>
      <c r="G1" s="13"/>
    </row>
    <row r="2" spans="1:12" customFormat="1" ht="15" customHeight="1" x14ac:dyDescent="0.25">
      <c r="E2" s="32" t="s">
        <v>30</v>
      </c>
      <c r="G2" s="13"/>
    </row>
    <row r="3" spans="1:12" customFormat="1" ht="15" customHeight="1" x14ac:dyDescent="0.25">
      <c r="B3" s="1"/>
      <c r="C3" s="1"/>
      <c r="D3" s="1"/>
      <c r="E3" s="1"/>
    </row>
    <row r="4" spans="1:12" customFormat="1" ht="12.75" customHeight="1" x14ac:dyDescent="0.25">
      <c r="B4" s="1"/>
      <c r="C4" s="1"/>
      <c r="D4" s="1"/>
      <c r="E4" s="1"/>
    </row>
    <row r="5" spans="1:12" customFormat="1" ht="31.5" customHeight="1" x14ac:dyDescent="0.25">
      <c r="A5" s="36" t="s">
        <v>38</v>
      </c>
      <c r="B5" s="2"/>
      <c r="C5" s="2"/>
      <c r="D5" s="2"/>
      <c r="E5" s="2"/>
    </row>
    <row r="6" spans="1:12" customFormat="1" ht="16.5" customHeight="1" x14ac:dyDescent="0.25">
      <c r="A6" s="3" t="s">
        <v>1</v>
      </c>
      <c r="D6" s="4"/>
      <c r="E6" s="4"/>
    </row>
    <row r="7" spans="1:12" customFormat="1" ht="9.75" customHeight="1" x14ac:dyDescent="0.25">
      <c r="A7" s="5"/>
      <c r="B7" s="155"/>
      <c r="C7" s="155"/>
      <c r="D7" s="155"/>
      <c r="E7" s="155"/>
    </row>
    <row r="8" spans="1:12" s="9" customFormat="1" ht="27" x14ac:dyDescent="0.25">
      <c r="A8" s="6" t="s">
        <v>2</v>
      </c>
      <c r="B8" s="7" t="s">
        <v>24</v>
      </c>
      <c r="C8" s="7"/>
      <c r="D8" s="7" t="s">
        <v>25</v>
      </c>
      <c r="E8" s="7" t="s">
        <v>26</v>
      </c>
      <c r="F8" s="30"/>
      <c r="G8" s="8"/>
      <c r="H8" s="8"/>
      <c r="I8" s="8"/>
      <c r="J8" s="8"/>
      <c r="K8" s="8"/>
      <c r="L8" s="8"/>
    </row>
    <row r="9" spans="1:12" ht="15" hidden="1" x14ac:dyDescent="0.25">
      <c r="A9" s="10" t="s">
        <v>6</v>
      </c>
      <c r="B9" s="11"/>
      <c r="C9" s="11"/>
      <c r="D9" s="11"/>
      <c r="E9" s="12"/>
      <c r="F9"/>
      <c r="G9"/>
      <c r="H9"/>
      <c r="I9"/>
      <c r="J9"/>
      <c r="K9"/>
      <c r="L9"/>
    </row>
    <row r="10" spans="1:12" ht="15" x14ac:dyDescent="0.25">
      <c r="A10" s="14">
        <v>2017</v>
      </c>
      <c r="B10" s="15">
        <v>4746.7</v>
      </c>
      <c r="C10" s="15"/>
      <c r="D10" s="15">
        <v>14685.3</v>
      </c>
      <c r="E10" s="16">
        <f>(D10/B10)*100</f>
        <v>309.37914761834537</v>
      </c>
      <c r="F10"/>
      <c r="G10"/>
      <c r="H10"/>
      <c r="I10"/>
      <c r="J10"/>
      <c r="K10"/>
      <c r="L10"/>
    </row>
    <row r="11" spans="1:12" ht="15" x14ac:dyDescent="0.25">
      <c r="A11" s="17">
        <v>2018</v>
      </c>
      <c r="B11" s="18">
        <v>6263.7000000000007</v>
      </c>
      <c r="C11" s="18"/>
      <c r="D11" s="18">
        <v>13623.8</v>
      </c>
      <c r="E11" s="19">
        <f>(D11/B11)*100</f>
        <v>217.50403116368915</v>
      </c>
      <c r="F11"/>
      <c r="G11"/>
      <c r="H11"/>
      <c r="I11"/>
      <c r="J11"/>
      <c r="K11"/>
      <c r="L11"/>
    </row>
    <row r="12" spans="1:12" ht="15" x14ac:dyDescent="0.25">
      <c r="A12" s="20">
        <v>2019</v>
      </c>
      <c r="B12" s="15">
        <v>13294.424999999999</v>
      </c>
      <c r="C12" s="15"/>
      <c r="D12" s="15">
        <v>14184.195</v>
      </c>
      <c r="E12" s="16">
        <f t="shared" ref="E12:E13" si="0">(D12/B12)*100</f>
        <v>106.69280544288301</v>
      </c>
      <c r="F12"/>
      <c r="G12"/>
      <c r="H12"/>
      <c r="I12"/>
      <c r="J12"/>
      <c r="K12"/>
      <c r="L12"/>
    </row>
    <row r="13" spans="1:12" ht="15" x14ac:dyDescent="0.25">
      <c r="A13" s="17">
        <v>2020</v>
      </c>
      <c r="B13" s="18">
        <v>13709.89</v>
      </c>
      <c r="C13" s="18"/>
      <c r="D13" s="18">
        <v>16857.194</v>
      </c>
      <c r="E13" s="19">
        <f t="shared" si="0"/>
        <v>122.95644968705074</v>
      </c>
      <c r="F13"/>
      <c r="G13"/>
      <c r="H13"/>
      <c r="I13"/>
      <c r="J13"/>
      <c r="K13"/>
      <c r="L13"/>
    </row>
    <row r="14" spans="1:12" ht="12" customHeight="1" x14ac:dyDescent="0.25">
      <c r="A14" s="21"/>
      <c r="B14" s="21"/>
      <c r="C14" s="21"/>
      <c r="D14" s="21"/>
      <c r="E14" s="22"/>
      <c r="F14"/>
      <c r="G14"/>
      <c r="H14"/>
      <c r="I14"/>
      <c r="J14"/>
      <c r="K14"/>
      <c r="L14"/>
    </row>
    <row r="15" spans="1:12" ht="20.25" customHeight="1" x14ac:dyDescent="0.3">
      <c r="A15" s="23" t="s">
        <v>31</v>
      </c>
      <c r="B15" s="24">
        <f>B13-B12</f>
        <v>415.46500000000015</v>
      </c>
      <c r="C15" s="24"/>
      <c r="D15" s="24">
        <f t="shared" ref="D15:E15" si="1">D13-D12</f>
        <v>2672.9989999999998</v>
      </c>
      <c r="E15" s="24">
        <f t="shared" si="1"/>
        <v>16.263644244167722</v>
      </c>
      <c r="F15"/>
      <c r="G15"/>
      <c r="H15"/>
      <c r="I15"/>
      <c r="J15"/>
      <c r="K15"/>
      <c r="L15"/>
    </row>
    <row r="16" spans="1:12" ht="15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7.25" customHeight="1" x14ac:dyDescent="0.25">
      <c r="A17" t="str">
        <f>A8</f>
        <v>Año</v>
      </c>
      <c r="B17" t="str">
        <f>B8</f>
        <v>Ingresos Propios Programados</v>
      </c>
      <c r="C17"/>
      <c r="D17" t="str">
        <f>D8</f>
        <v>Ingresos Propios captados</v>
      </c>
      <c r="E17" s="29" t="str">
        <f>E8</f>
        <v>Captación de Ingresos Propios</v>
      </c>
      <c r="F17"/>
      <c r="G17"/>
      <c r="H17"/>
      <c r="I17"/>
      <c r="J17"/>
      <c r="K17"/>
      <c r="L17"/>
    </row>
    <row r="18" spans="1:12" ht="15" x14ac:dyDescent="0.25">
      <c r="A18">
        <f t="shared" ref="A18:E21" si="2">A10</f>
        <v>2017</v>
      </c>
      <c r="B18">
        <f t="shared" si="2"/>
        <v>4746.7</v>
      </c>
      <c r="C18"/>
      <c r="D18">
        <f t="shared" si="2"/>
        <v>14685.3</v>
      </c>
      <c r="E18">
        <f t="shared" si="2"/>
        <v>309.37914761834537</v>
      </c>
      <c r="F18"/>
      <c r="G18"/>
      <c r="H18"/>
      <c r="I18"/>
      <c r="J18"/>
      <c r="K18"/>
      <c r="L18"/>
    </row>
    <row r="19" spans="1:12" ht="15" x14ac:dyDescent="0.25">
      <c r="A19">
        <f t="shared" si="2"/>
        <v>2018</v>
      </c>
      <c r="B19">
        <f t="shared" si="2"/>
        <v>6263.7000000000007</v>
      </c>
      <c r="C19"/>
      <c r="D19">
        <f t="shared" si="2"/>
        <v>13623.8</v>
      </c>
      <c r="E19">
        <f t="shared" si="2"/>
        <v>217.50403116368915</v>
      </c>
      <c r="F19"/>
      <c r="G19"/>
      <c r="H19"/>
      <c r="I19"/>
      <c r="J19"/>
      <c r="K19"/>
      <c r="L19"/>
    </row>
    <row r="20" spans="1:12" ht="15" x14ac:dyDescent="0.25">
      <c r="A20">
        <f t="shared" si="2"/>
        <v>2019</v>
      </c>
      <c r="B20">
        <f t="shared" si="2"/>
        <v>13294.424999999999</v>
      </c>
      <c r="C20"/>
      <c r="D20">
        <f t="shared" si="2"/>
        <v>14184.195</v>
      </c>
      <c r="E20">
        <f t="shared" si="2"/>
        <v>106.69280544288301</v>
      </c>
      <c r="F20"/>
      <c r="G20"/>
      <c r="H20"/>
      <c r="I20"/>
      <c r="J20"/>
      <c r="K20"/>
      <c r="L20"/>
    </row>
    <row r="21" spans="1:12" ht="15" x14ac:dyDescent="0.25">
      <c r="A21">
        <f t="shared" si="2"/>
        <v>2020</v>
      </c>
      <c r="B21">
        <f t="shared" si="2"/>
        <v>13709.89</v>
      </c>
      <c r="C21"/>
      <c r="D21">
        <f t="shared" si="2"/>
        <v>16857.194</v>
      </c>
      <c r="E21">
        <f t="shared" si="2"/>
        <v>122.95644968705074</v>
      </c>
      <c r="F21"/>
      <c r="G21"/>
      <c r="H21"/>
      <c r="I21"/>
      <c r="J21"/>
      <c r="K21"/>
      <c r="L21"/>
    </row>
    <row r="22" spans="1:12" ht="15" x14ac:dyDescent="0.25">
      <c r="A22" t="e">
        <f>#REF!</f>
        <v>#REF!</v>
      </c>
      <c r="B22" t="e">
        <f>#REF!</f>
        <v>#REF!</v>
      </c>
      <c r="C22"/>
      <c r="D22" t="e">
        <f>#REF!</f>
        <v>#REF!</v>
      </c>
      <c r="E22" t="e">
        <f>#REF!</f>
        <v>#REF!</v>
      </c>
      <c r="F22"/>
      <c r="G22"/>
      <c r="H22"/>
      <c r="I22"/>
      <c r="J22"/>
      <c r="K22"/>
      <c r="L22"/>
    </row>
    <row r="23" spans="1:12" ht="15" x14ac:dyDescent="0.25">
      <c r="A23" t="e">
        <f>#REF!</f>
        <v>#REF!</v>
      </c>
      <c r="B23" t="e">
        <f>#REF!</f>
        <v>#REF!</v>
      </c>
      <c r="C23"/>
      <c r="D23" t="e">
        <f>#REF!</f>
        <v>#REF!</v>
      </c>
      <c r="E23" t="e">
        <f>#REF!</f>
        <v>#REF!</v>
      </c>
      <c r="F23"/>
      <c r="G23"/>
      <c r="H23"/>
      <c r="I23"/>
      <c r="J23"/>
      <c r="K23"/>
      <c r="L23"/>
    </row>
    <row r="24" spans="1:12" ht="15" x14ac:dyDescent="0.25">
      <c r="A24" t="e">
        <f>#REF!</f>
        <v>#REF!</v>
      </c>
      <c r="B24" t="e">
        <f>#REF!</f>
        <v>#REF!</v>
      </c>
      <c r="C24"/>
      <c r="D24" t="e">
        <f>#REF!</f>
        <v>#REF!</v>
      </c>
      <c r="E24" t="e">
        <f>#REF!</f>
        <v>#REF!</v>
      </c>
      <c r="F24"/>
      <c r="G24"/>
      <c r="H24"/>
      <c r="I24"/>
      <c r="J24"/>
      <c r="K24"/>
      <c r="L24"/>
    </row>
    <row r="25" spans="1:12" ht="1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 s="152" t="s">
        <v>8</v>
      </c>
      <c r="B35" s="35"/>
      <c r="C35" s="35"/>
      <c r="D35" s="35"/>
      <c r="E35" s="35"/>
      <c r="F35"/>
      <c r="G35"/>
      <c r="H35"/>
      <c r="I35"/>
      <c r="J35"/>
      <c r="K35"/>
      <c r="L35"/>
    </row>
    <row r="36" spans="1:12" ht="15" x14ac:dyDescent="0.25">
      <c r="A36" s="152" t="s">
        <v>105</v>
      </c>
      <c r="B36" s="35"/>
      <c r="C36" s="35"/>
      <c r="D36" s="35"/>
      <c r="E36" s="35"/>
      <c r="F36"/>
      <c r="G36"/>
      <c r="H36"/>
      <c r="I36"/>
      <c r="J36"/>
      <c r="K36"/>
      <c r="L36"/>
    </row>
    <row r="37" spans="1:12" ht="15" x14ac:dyDescent="0.25">
      <c r="A37" s="35"/>
      <c r="B37" s="35"/>
      <c r="C37" s="35"/>
      <c r="D37" s="35"/>
      <c r="E37" s="35"/>
      <c r="F37"/>
      <c r="G37"/>
      <c r="H37"/>
      <c r="I37"/>
      <c r="J37"/>
      <c r="K37"/>
      <c r="L37"/>
    </row>
    <row r="38" spans="1:12" ht="12.75" x14ac:dyDescent="0.2">
      <c r="A38" s="35"/>
      <c r="B38" s="35"/>
      <c r="C38" s="35"/>
      <c r="D38" s="35"/>
      <c r="E38" s="35"/>
    </row>
  </sheetData>
  <mergeCells count="1">
    <mergeCell ref="B7:E7"/>
  </mergeCells>
  <pageMargins left="0.51181102362204722" right="0.51181102362204722" top="0.55118110236220474" bottom="0.55118110236220474" header="0.31496062992125984" footer="0.31496062992125984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8"/>
  <sheetViews>
    <sheetView showGridLines="0" tabSelected="1" view="pageBreakPreview" topLeftCell="A28" zoomScale="60" zoomScaleNormal="100" workbookViewId="0">
      <selection activeCell="H48" sqref="H48"/>
    </sheetView>
  </sheetViews>
  <sheetFormatPr baseColWidth="10" defaultColWidth="11.42578125" defaultRowHeight="11.25" x14ac:dyDescent="0.15"/>
  <cols>
    <col min="1" max="1" width="23.42578125" style="13" customWidth="1"/>
    <col min="2" max="2" width="23.140625" style="13" customWidth="1"/>
    <col min="3" max="3" width="6" style="13" customWidth="1"/>
    <col min="4" max="5" width="23.140625" style="13" customWidth="1"/>
    <col min="6" max="6" width="11.5703125" style="13" bestFit="1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2" customFormat="1" ht="15" customHeight="1" x14ac:dyDescent="0.25">
      <c r="E1" s="31" t="s">
        <v>0</v>
      </c>
      <c r="G1" s="13"/>
    </row>
    <row r="2" spans="1:12" customFormat="1" ht="15" customHeight="1" x14ac:dyDescent="0.25">
      <c r="E2" s="32" t="s">
        <v>30</v>
      </c>
      <c r="G2" s="13"/>
    </row>
    <row r="3" spans="1:12" customFormat="1" ht="15" customHeight="1" x14ac:dyDescent="0.25">
      <c r="B3" s="1"/>
      <c r="C3" s="1"/>
      <c r="D3" s="1"/>
      <c r="E3" s="1"/>
    </row>
    <row r="4" spans="1:12" customFormat="1" ht="12.75" customHeight="1" x14ac:dyDescent="0.25">
      <c r="B4" s="1"/>
      <c r="C4" s="1"/>
      <c r="D4" s="1"/>
      <c r="E4" s="1"/>
    </row>
    <row r="5" spans="1:12" customFormat="1" ht="31.5" customHeight="1" x14ac:dyDescent="0.25">
      <c r="A5" s="36" t="s">
        <v>39</v>
      </c>
      <c r="B5" s="2"/>
      <c r="C5" s="2"/>
      <c r="D5" s="2"/>
      <c r="E5" s="2"/>
    </row>
    <row r="6" spans="1:12" customFormat="1" ht="16.5" customHeight="1" x14ac:dyDescent="0.25">
      <c r="A6" s="3" t="s">
        <v>1</v>
      </c>
      <c r="D6" s="4"/>
      <c r="E6" s="4"/>
    </row>
    <row r="7" spans="1:12" customFormat="1" ht="9.75" customHeight="1" x14ac:dyDescent="0.25">
      <c r="A7" s="5"/>
      <c r="B7" s="155"/>
      <c r="C7" s="155"/>
      <c r="D7" s="155"/>
      <c r="E7" s="155"/>
    </row>
    <row r="8" spans="1:12" s="9" customFormat="1" ht="40.5" x14ac:dyDescent="0.25">
      <c r="A8" s="6" t="s">
        <v>2</v>
      </c>
      <c r="B8" s="7" t="s">
        <v>27</v>
      </c>
      <c r="C8" s="7"/>
      <c r="D8" s="7" t="s">
        <v>28</v>
      </c>
      <c r="E8" s="7" t="s">
        <v>29</v>
      </c>
      <c r="F8" s="30"/>
      <c r="G8" s="8"/>
      <c r="H8" s="8"/>
      <c r="I8" s="8"/>
      <c r="J8" s="8"/>
      <c r="K8" s="8"/>
      <c r="L8" s="8"/>
    </row>
    <row r="9" spans="1:12" ht="15" hidden="1" x14ac:dyDescent="0.25">
      <c r="A9" s="10" t="s">
        <v>6</v>
      </c>
      <c r="B9" s="11"/>
      <c r="C9" s="11"/>
      <c r="D9" s="11"/>
      <c r="E9" s="12"/>
      <c r="F9"/>
      <c r="G9"/>
      <c r="H9"/>
      <c r="I9"/>
      <c r="J9"/>
      <c r="K9"/>
      <c r="L9"/>
    </row>
    <row r="10" spans="1:12" ht="15" x14ac:dyDescent="0.25">
      <c r="A10" s="14">
        <v>2017</v>
      </c>
      <c r="B10" s="15">
        <v>341839.19999999995</v>
      </c>
      <c r="C10" s="15"/>
      <c r="D10" s="15">
        <v>340334.69999999995</v>
      </c>
      <c r="E10" s="16">
        <f>(D10/B10)*100</f>
        <v>99.559880786053796</v>
      </c>
      <c r="F10"/>
      <c r="G10"/>
      <c r="H10"/>
      <c r="I10"/>
      <c r="J10"/>
      <c r="K10"/>
      <c r="L10"/>
    </row>
    <row r="11" spans="1:12" ht="15" x14ac:dyDescent="0.25">
      <c r="A11" s="17">
        <v>2018</v>
      </c>
      <c r="B11" s="18">
        <v>344938.7</v>
      </c>
      <c r="C11" s="18"/>
      <c r="D11" s="18">
        <v>340765.00000000006</v>
      </c>
      <c r="E11" s="19">
        <f>(D11/B11)*100</f>
        <v>98.790016892856627</v>
      </c>
      <c r="F11"/>
      <c r="G11"/>
      <c r="H11"/>
      <c r="I11"/>
      <c r="J11"/>
      <c r="K11"/>
      <c r="L11"/>
    </row>
    <row r="12" spans="1:12" ht="15" x14ac:dyDescent="0.25">
      <c r="A12" s="20">
        <v>2019</v>
      </c>
      <c r="B12" s="15">
        <v>298904.42800000001</v>
      </c>
      <c r="C12" s="15"/>
      <c r="D12" s="15">
        <v>297383.7</v>
      </c>
      <c r="E12" s="16">
        <f t="shared" ref="E12:E13" si="0">(D12/B12)*100</f>
        <v>99.491232695957251</v>
      </c>
      <c r="F12"/>
      <c r="G12"/>
      <c r="H12"/>
      <c r="I12"/>
      <c r="J12"/>
      <c r="K12"/>
      <c r="L12"/>
    </row>
    <row r="13" spans="1:12" ht="15" x14ac:dyDescent="0.25">
      <c r="A13" s="17">
        <v>2020</v>
      </c>
      <c r="B13" s="18">
        <v>318785.24699999997</v>
      </c>
      <c r="C13" s="18"/>
      <c r="D13" s="18">
        <v>318785.24699999997</v>
      </c>
      <c r="E13" s="19">
        <f t="shared" si="0"/>
        <v>100</v>
      </c>
      <c r="F13"/>
      <c r="G13"/>
      <c r="H13"/>
      <c r="I13"/>
      <c r="J13"/>
      <c r="K13"/>
      <c r="L13"/>
    </row>
    <row r="14" spans="1:12" ht="12" customHeight="1" x14ac:dyDescent="0.25">
      <c r="A14" s="21"/>
      <c r="B14" s="21"/>
      <c r="C14" s="21"/>
      <c r="D14" s="21"/>
      <c r="E14" s="22"/>
      <c r="F14"/>
      <c r="G14"/>
      <c r="H14"/>
      <c r="I14"/>
      <c r="J14"/>
      <c r="K14"/>
      <c r="L14"/>
    </row>
    <row r="15" spans="1:12" ht="20.25" customHeight="1" x14ac:dyDescent="0.3">
      <c r="A15" s="23" t="s">
        <v>31</v>
      </c>
      <c r="B15" s="24">
        <f>B13-B12</f>
        <v>19880.818999999959</v>
      </c>
      <c r="C15" s="24"/>
      <c r="D15" s="24">
        <f t="shared" ref="D15:E15" si="1">D13-D12</f>
        <v>21401.546999999962</v>
      </c>
      <c r="E15" s="24">
        <f t="shared" si="1"/>
        <v>0.50876730404274895</v>
      </c>
      <c r="F15"/>
      <c r="G15"/>
      <c r="H15"/>
      <c r="I15"/>
      <c r="J15"/>
      <c r="K15"/>
      <c r="L15"/>
    </row>
    <row r="16" spans="1:12" ht="15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7.25" customHeight="1" x14ac:dyDescent="0.25">
      <c r="A17" t="str">
        <f>A8</f>
        <v>Año</v>
      </c>
      <c r="B17" t="str">
        <f>B8</f>
        <v>Presupuesto reprogramado (partidas restringidas)</v>
      </c>
      <c r="C17"/>
      <c r="D17" t="str">
        <f>D8</f>
        <v>Presupuesto Ejercido
(Partidas Restringidas)</v>
      </c>
      <c r="E17" s="29" t="str">
        <f>E8</f>
        <v>Índice de Cumplimiento de Partidas Restringidas</v>
      </c>
      <c r="F17"/>
      <c r="G17"/>
      <c r="H17"/>
      <c r="I17"/>
      <c r="J17"/>
      <c r="K17"/>
      <c r="L17"/>
    </row>
    <row r="18" spans="1:12" ht="15" x14ac:dyDescent="0.25">
      <c r="A18">
        <f t="shared" ref="A18:E21" si="2">A10</f>
        <v>2017</v>
      </c>
      <c r="B18">
        <f t="shared" si="2"/>
        <v>341839.19999999995</v>
      </c>
      <c r="C18"/>
      <c r="D18">
        <f t="shared" si="2"/>
        <v>340334.69999999995</v>
      </c>
      <c r="E18">
        <f t="shared" si="2"/>
        <v>99.559880786053796</v>
      </c>
      <c r="F18"/>
      <c r="G18"/>
      <c r="H18"/>
      <c r="I18"/>
      <c r="J18"/>
      <c r="K18"/>
      <c r="L18"/>
    </row>
    <row r="19" spans="1:12" ht="15" x14ac:dyDescent="0.25">
      <c r="A19">
        <f t="shared" si="2"/>
        <v>2018</v>
      </c>
      <c r="B19">
        <f t="shared" si="2"/>
        <v>344938.7</v>
      </c>
      <c r="C19"/>
      <c r="D19">
        <f t="shared" si="2"/>
        <v>340765.00000000006</v>
      </c>
      <c r="E19">
        <f t="shared" si="2"/>
        <v>98.790016892856627</v>
      </c>
      <c r="F19"/>
      <c r="G19"/>
      <c r="H19"/>
      <c r="I19"/>
      <c r="J19"/>
      <c r="K19"/>
      <c r="L19"/>
    </row>
    <row r="20" spans="1:12" ht="15" x14ac:dyDescent="0.25">
      <c r="A20">
        <f t="shared" si="2"/>
        <v>2019</v>
      </c>
      <c r="B20">
        <f t="shared" si="2"/>
        <v>298904.42800000001</v>
      </c>
      <c r="C20"/>
      <c r="D20">
        <f t="shared" si="2"/>
        <v>297383.7</v>
      </c>
      <c r="E20">
        <f t="shared" si="2"/>
        <v>99.491232695957251</v>
      </c>
      <c r="F20"/>
      <c r="G20"/>
      <c r="H20"/>
      <c r="I20"/>
      <c r="J20"/>
      <c r="K20"/>
      <c r="L20"/>
    </row>
    <row r="21" spans="1:12" ht="15" x14ac:dyDescent="0.25">
      <c r="A21">
        <f t="shared" si="2"/>
        <v>2020</v>
      </c>
      <c r="B21">
        <f t="shared" si="2"/>
        <v>318785.24699999997</v>
      </c>
      <c r="C21"/>
      <c r="D21">
        <f t="shared" si="2"/>
        <v>318785.24699999997</v>
      </c>
      <c r="E21">
        <f t="shared" si="2"/>
        <v>100</v>
      </c>
      <c r="F21"/>
      <c r="G21"/>
      <c r="H21"/>
      <c r="I21"/>
      <c r="J21"/>
      <c r="K21"/>
      <c r="L21"/>
    </row>
    <row r="22" spans="1:12" ht="15" x14ac:dyDescent="0.25">
      <c r="A22" t="e">
        <f>#REF!</f>
        <v>#REF!</v>
      </c>
      <c r="B22" t="e">
        <f>#REF!</f>
        <v>#REF!</v>
      </c>
      <c r="C22"/>
      <c r="D22" t="e">
        <f>#REF!</f>
        <v>#REF!</v>
      </c>
      <c r="E22" t="e">
        <f>#REF!</f>
        <v>#REF!</v>
      </c>
      <c r="F22"/>
      <c r="G22"/>
      <c r="H22"/>
      <c r="I22"/>
      <c r="J22"/>
      <c r="K22"/>
      <c r="L22"/>
    </row>
    <row r="23" spans="1:12" ht="15" x14ac:dyDescent="0.25">
      <c r="A23" t="e">
        <f>#REF!</f>
        <v>#REF!</v>
      </c>
      <c r="B23" t="e">
        <f>#REF!</f>
        <v>#REF!</v>
      </c>
      <c r="C23"/>
      <c r="D23" t="e">
        <f>#REF!</f>
        <v>#REF!</v>
      </c>
      <c r="E23" t="e">
        <f>#REF!</f>
        <v>#REF!</v>
      </c>
      <c r="F23"/>
      <c r="G23"/>
      <c r="H23"/>
      <c r="I23"/>
      <c r="J23"/>
      <c r="K23"/>
      <c r="L23"/>
    </row>
    <row r="24" spans="1:12" ht="15" x14ac:dyDescent="0.25">
      <c r="A24" t="e">
        <f>#REF!</f>
        <v>#REF!</v>
      </c>
      <c r="B24" t="e">
        <f>#REF!</f>
        <v>#REF!</v>
      </c>
      <c r="C24"/>
      <c r="D24" t="e">
        <f>#REF!</f>
        <v>#REF!</v>
      </c>
      <c r="E24" t="e">
        <f>#REF!</f>
        <v>#REF!</v>
      </c>
      <c r="F24"/>
      <c r="G24"/>
      <c r="H24"/>
      <c r="I24"/>
      <c r="J24"/>
      <c r="K24"/>
      <c r="L24"/>
    </row>
    <row r="25" spans="1:12" ht="1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 s="152" t="s">
        <v>8</v>
      </c>
      <c r="B35" s="35"/>
      <c r="C35" s="35"/>
      <c r="D35" s="35"/>
      <c r="E35" s="35"/>
      <c r="F35"/>
      <c r="G35"/>
      <c r="H35"/>
      <c r="I35"/>
      <c r="J35"/>
      <c r="K35"/>
      <c r="L35"/>
    </row>
    <row r="36" spans="1:12" ht="15" x14ac:dyDescent="0.25">
      <c r="A36" s="152" t="s">
        <v>105</v>
      </c>
      <c r="B36" s="35"/>
      <c r="C36" s="35"/>
      <c r="D36" s="35"/>
      <c r="E36" s="35"/>
      <c r="F36"/>
      <c r="G36"/>
      <c r="H36"/>
      <c r="I36"/>
      <c r="J36"/>
      <c r="K36"/>
      <c r="L36"/>
    </row>
    <row r="37" spans="1:12" ht="15" x14ac:dyDescent="0.25">
      <c r="A37" s="35"/>
      <c r="B37" s="35"/>
      <c r="C37" s="35"/>
      <c r="D37" s="35"/>
      <c r="E37" s="35"/>
      <c r="F37"/>
      <c r="G37"/>
      <c r="H37"/>
      <c r="I37"/>
      <c r="J37"/>
      <c r="K37"/>
      <c r="L37"/>
    </row>
    <row r="38" spans="1:12" ht="12.75" x14ac:dyDescent="0.2">
      <c r="A38" s="35"/>
      <c r="B38" s="35"/>
      <c r="C38" s="35"/>
      <c r="D38" s="35"/>
      <c r="E38" s="35"/>
    </row>
  </sheetData>
  <mergeCells count="1">
    <mergeCell ref="B7:E7"/>
  </mergeCells>
  <pageMargins left="0.51181102362204722" right="0.51181102362204722" top="0.55118110236220474" bottom="0.55118110236220474" header="0.31496062992125984" footer="0.31496062992125984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view="pageBreakPreview" topLeftCell="A45" zoomScale="120" zoomScaleNormal="115" zoomScaleSheetLayoutView="120" workbookViewId="0">
      <selection activeCell="A55" sqref="A55:XFD61"/>
    </sheetView>
  </sheetViews>
  <sheetFormatPr baseColWidth="10" defaultRowHeight="11.25" x14ac:dyDescent="0.15"/>
  <cols>
    <col min="1" max="1" width="23.42578125" style="13" customWidth="1"/>
    <col min="2" max="6" width="15.85546875" style="13" customWidth="1"/>
    <col min="7" max="7" width="20.140625" style="13" bestFit="1" customWidth="1"/>
    <col min="8" max="8" width="16.5703125" style="13" bestFit="1" customWidth="1"/>
    <col min="9" max="16384" width="11.42578125" style="13"/>
  </cols>
  <sheetData>
    <row r="1" spans="1:7" customFormat="1" ht="15" customHeight="1" x14ac:dyDescent="0.25">
      <c r="F1" s="31" t="s">
        <v>0</v>
      </c>
    </row>
    <row r="2" spans="1:7" customFormat="1" ht="15" customHeight="1" x14ac:dyDescent="0.25">
      <c r="F2" s="32" t="s">
        <v>30</v>
      </c>
    </row>
    <row r="3" spans="1:7" customFormat="1" ht="15" customHeight="1" x14ac:dyDescent="0.25">
      <c r="B3" s="1"/>
      <c r="C3" s="1"/>
      <c r="D3" s="1"/>
      <c r="E3" s="33"/>
      <c r="F3" s="34"/>
    </row>
    <row r="4" spans="1:7" customFormat="1" ht="12.75" customHeight="1" x14ac:dyDescent="0.25">
      <c r="B4" s="1"/>
      <c r="C4" s="1"/>
      <c r="D4" s="1"/>
      <c r="E4" s="33"/>
      <c r="F4" s="34"/>
    </row>
    <row r="5" spans="1:7" customFormat="1" ht="27.75" customHeight="1" x14ac:dyDescent="0.25">
      <c r="A5" s="36" t="s">
        <v>100</v>
      </c>
      <c r="B5" s="2"/>
      <c r="C5" s="2"/>
      <c r="D5" s="2"/>
      <c r="E5" s="80"/>
      <c r="F5" s="80"/>
    </row>
    <row r="6" spans="1:7" customFormat="1" ht="6.75" customHeight="1" x14ac:dyDescent="0.25">
      <c r="A6" s="81"/>
      <c r="B6" s="33"/>
      <c r="C6" s="4"/>
      <c r="D6" s="4"/>
      <c r="E6" s="82"/>
      <c r="F6" s="83"/>
    </row>
    <row r="7" spans="1:7" s="85" customFormat="1" ht="14.1" customHeight="1" x14ac:dyDescent="0.25">
      <c r="A7" s="84" t="s">
        <v>2</v>
      </c>
      <c r="B7" s="84" t="s">
        <v>96</v>
      </c>
      <c r="C7" s="114"/>
      <c r="D7" s="114"/>
      <c r="E7" s="33"/>
      <c r="F7" s="34"/>
    </row>
    <row r="8" spans="1:7" s="85" customFormat="1" ht="14.1" customHeight="1" x14ac:dyDescent="0.25">
      <c r="A8" s="86">
        <v>2017</v>
      </c>
      <c r="B8" s="87">
        <v>16445</v>
      </c>
      <c r="C8" s="114"/>
      <c r="D8" s="114"/>
      <c r="E8" s="33"/>
      <c r="F8" s="34"/>
    </row>
    <row r="9" spans="1:7" s="85" customFormat="1" ht="14.1" customHeight="1" x14ac:dyDescent="0.25">
      <c r="A9" s="86">
        <v>2018</v>
      </c>
      <c r="B9" s="87">
        <v>10909</v>
      </c>
      <c r="C9" s="114"/>
      <c r="D9" s="114"/>
      <c r="E9" s="33"/>
      <c r="F9" s="34"/>
    </row>
    <row r="10" spans="1:7" s="85" customFormat="1" ht="14.1" customHeight="1" x14ac:dyDescent="0.25">
      <c r="A10" s="86">
        <v>2019</v>
      </c>
      <c r="B10" s="87">
        <v>14940</v>
      </c>
      <c r="C10" s="114"/>
      <c r="D10" s="114"/>
      <c r="E10" s="33"/>
      <c r="F10" s="34"/>
      <c r="G10" s="129"/>
    </row>
    <row r="11" spans="1:7" s="85" customFormat="1" ht="14.1" customHeight="1" x14ac:dyDescent="0.25">
      <c r="A11" s="86">
        <v>2020</v>
      </c>
      <c r="B11" s="87">
        <f>E50</f>
        <v>11764</v>
      </c>
      <c r="C11" s="114"/>
      <c r="D11" s="114"/>
      <c r="E11" s="33"/>
      <c r="F11" s="34"/>
    </row>
    <row r="12" spans="1:7" s="85" customFormat="1" ht="14.1" customHeight="1" x14ac:dyDescent="0.25">
      <c r="A12" s="88" t="s">
        <v>31</v>
      </c>
      <c r="B12" s="87">
        <f>F50</f>
        <v>-3176</v>
      </c>
      <c r="C12" s="114"/>
      <c r="D12" s="114"/>
      <c r="E12" s="33"/>
      <c r="F12" s="34"/>
    </row>
    <row r="13" spans="1:7" customFormat="1" ht="6.75" customHeight="1" x14ac:dyDescent="0.25">
      <c r="A13" s="5"/>
      <c r="B13" s="155"/>
      <c r="C13" s="155"/>
      <c r="D13" s="155"/>
      <c r="E13" s="89"/>
      <c r="F13" s="83"/>
    </row>
    <row r="14" spans="1:7" customFormat="1" ht="9" customHeight="1" x14ac:dyDescent="0.25">
      <c r="A14" s="90"/>
      <c r="B14" s="90"/>
      <c r="C14" s="90"/>
      <c r="D14" s="90"/>
      <c r="E14" s="90"/>
      <c r="F14" s="90"/>
    </row>
    <row r="15" spans="1:7" customFormat="1" ht="12.75" customHeight="1" x14ac:dyDescent="0.25">
      <c r="A15" s="91"/>
      <c r="B15" s="92">
        <v>2017</v>
      </c>
      <c r="C15" s="92">
        <v>2018</v>
      </c>
      <c r="D15" s="92">
        <v>2019</v>
      </c>
      <c r="E15" s="92">
        <v>2020</v>
      </c>
      <c r="F15" s="92" t="s">
        <v>31</v>
      </c>
    </row>
    <row r="16" spans="1:7" customFormat="1" ht="12.75" customHeight="1" x14ac:dyDescent="0.25">
      <c r="A16" s="93" t="s">
        <v>58</v>
      </c>
      <c r="B16" s="94">
        <f t="shared" ref="B16:E16" si="0">SUM(B17:B46)</f>
        <v>15938</v>
      </c>
      <c r="C16" s="94">
        <f t="shared" si="0"/>
        <v>10825</v>
      </c>
      <c r="D16" s="94">
        <f t="shared" si="0"/>
        <v>14521</v>
      </c>
      <c r="E16" s="94">
        <f t="shared" si="0"/>
        <v>11405</v>
      </c>
      <c r="F16" s="94">
        <f t="shared" ref="F16:F49" si="1">E16-D16</f>
        <v>-3116</v>
      </c>
    </row>
    <row r="17" spans="1:6" customFormat="1" ht="13.5" customHeight="1" x14ac:dyDescent="0.25">
      <c r="A17" s="95" t="s">
        <v>59</v>
      </c>
      <c r="B17" s="130">
        <v>77</v>
      </c>
      <c r="C17" s="130">
        <v>14</v>
      </c>
      <c r="D17" s="131">
        <v>229</v>
      </c>
      <c r="E17" s="131">
        <v>129</v>
      </c>
      <c r="F17" s="130">
        <f t="shared" si="1"/>
        <v>-100</v>
      </c>
    </row>
    <row r="18" spans="1:6" customFormat="1" ht="13.5" customHeight="1" x14ac:dyDescent="0.25">
      <c r="A18" s="96" t="s">
        <v>60</v>
      </c>
      <c r="B18" s="132">
        <v>441</v>
      </c>
      <c r="C18" s="132">
        <v>176</v>
      </c>
      <c r="D18" s="133">
        <v>388</v>
      </c>
      <c r="E18" s="133">
        <v>166</v>
      </c>
      <c r="F18" s="134">
        <f t="shared" si="1"/>
        <v>-222</v>
      </c>
    </row>
    <row r="19" spans="1:6" customFormat="1" ht="13.5" customHeight="1" x14ac:dyDescent="0.25">
      <c r="A19" s="95" t="s">
        <v>61</v>
      </c>
      <c r="B19" s="135">
        <v>113</v>
      </c>
      <c r="C19" s="135">
        <v>107</v>
      </c>
      <c r="D19" s="130">
        <v>67</v>
      </c>
      <c r="E19" s="130">
        <v>82</v>
      </c>
      <c r="F19" s="130">
        <f t="shared" si="1"/>
        <v>15</v>
      </c>
    </row>
    <row r="20" spans="1:6" customFormat="1" ht="13.5" customHeight="1" x14ac:dyDescent="0.25">
      <c r="A20" s="99" t="s">
        <v>62</v>
      </c>
      <c r="B20" s="132">
        <v>0</v>
      </c>
      <c r="C20" s="132">
        <v>0</v>
      </c>
      <c r="D20" s="132">
        <v>540</v>
      </c>
      <c r="E20" s="132">
        <v>340</v>
      </c>
      <c r="F20" s="132">
        <f t="shared" si="1"/>
        <v>-200</v>
      </c>
    </row>
    <row r="21" spans="1:6" customFormat="1" ht="13.5" customHeight="1" x14ac:dyDescent="0.25">
      <c r="A21" s="95" t="s">
        <v>63</v>
      </c>
      <c r="B21" s="135">
        <v>523</v>
      </c>
      <c r="C21" s="135">
        <v>212</v>
      </c>
      <c r="D21" s="130">
        <v>127</v>
      </c>
      <c r="E21" s="130">
        <v>215</v>
      </c>
      <c r="F21" s="130">
        <f t="shared" si="1"/>
        <v>88</v>
      </c>
    </row>
    <row r="22" spans="1:6" customFormat="1" ht="13.5" customHeight="1" x14ac:dyDescent="0.25">
      <c r="A22" s="99" t="s">
        <v>64</v>
      </c>
      <c r="B22" s="132">
        <v>762</v>
      </c>
      <c r="C22" s="132">
        <v>1294</v>
      </c>
      <c r="D22" s="132">
        <v>842</v>
      </c>
      <c r="E22" s="132">
        <v>395</v>
      </c>
      <c r="F22" s="132">
        <f t="shared" si="1"/>
        <v>-447</v>
      </c>
    </row>
    <row r="23" spans="1:6" customFormat="1" ht="13.5" customHeight="1" x14ac:dyDescent="0.25">
      <c r="A23" s="95" t="s">
        <v>65</v>
      </c>
      <c r="B23" s="135">
        <v>185</v>
      </c>
      <c r="C23" s="135">
        <v>287</v>
      </c>
      <c r="D23" s="130">
        <v>639</v>
      </c>
      <c r="E23" s="130">
        <v>0</v>
      </c>
      <c r="F23" s="130">
        <f t="shared" si="1"/>
        <v>-639</v>
      </c>
    </row>
    <row r="24" spans="1:6" customFormat="1" ht="13.5" customHeight="1" x14ac:dyDescent="0.25">
      <c r="A24" s="99" t="s">
        <v>66</v>
      </c>
      <c r="B24" s="132">
        <v>56</v>
      </c>
      <c r="C24" s="132">
        <v>294</v>
      </c>
      <c r="D24" s="132">
        <v>235</v>
      </c>
      <c r="E24" s="132">
        <v>127</v>
      </c>
      <c r="F24" s="132">
        <f t="shared" si="1"/>
        <v>-108</v>
      </c>
    </row>
    <row r="25" spans="1:6" customFormat="1" ht="13.5" customHeight="1" x14ac:dyDescent="0.25">
      <c r="A25" s="95" t="s">
        <v>67</v>
      </c>
      <c r="B25" s="135">
        <v>418</v>
      </c>
      <c r="C25" s="135">
        <v>260</v>
      </c>
      <c r="D25" s="130">
        <v>571</v>
      </c>
      <c r="E25" s="130">
        <v>319</v>
      </c>
      <c r="F25" s="130">
        <f t="shared" si="1"/>
        <v>-252</v>
      </c>
    </row>
    <row r="26" spans="1:6" customFormat="1" ht="13.5" customHeight="1" x14ac:dyDescent="0.25">
      <c r="A26" s="99" t="s">
        <v>68</v>
      </c>
      <c r="B26" s="132">
        <v>249</v>
      </c>
      <c r="C26" s="132">
        <v>506</v>
      </c>
      <c r="D26" s="132">
        <v>438</v>
      </c>
      <c r="E26" s="132">
        <v>91</v>
      </c>
      <c r="F26" s="132">
        <f t="shared" si="1"/>
        <v>-347</v>
      </c>
    </row>
    <row r="27" spans="1:6" customFormat="1" ht="13.5" customHeight="1" x14ac:dyDescent="0.25">
      <c r="A27" s="95" t="s">
        <v>69</v>
      </c>
      <c r="B27" s="135">
        <v>189</v>
      </c>
      <c r="C27" s="135">
        <v>272</v>
      </c>
      <c r="D27" s="130">
        <v>1079</v>
      </c>
      <c r="E27" s="130">
        <v>2234</v>
      </c>
      <c r="F27" s="130">
        <f t="shared" si="1"/>
        <v>1155</v>
      </c>
    </row>
    <row r="28" spans="1:6" customFormat="1" ht="13.5" customHeight="1" x14ac:dyDescent="0.25">
      <c r="A28" s="99" t="s">
        <v>70</v>
      </c>
      <c r="B28" s="132">
        <v>0</v>
      </c>
      <c r="C28" s="132">
        <v>57</v>
      </c>
      <c r="D28" s="132">
        <v>0</v>
      </c>
      <c r="E28" s="132">
        <v>0</v>
      </c>
      <c r="F28" s="132">
        <f t="shared" si="1"/>
        <v>0</v>
      </c>
    </row>
    <row r="29" spans="1:6" customFormat="1" ht="13.5" customHeight="1" x14ac:dyDescent="0.25">
      <c r="A29" s="95" t="s">
        <v>71</v>
      </c>
      <c r="B29" s="135">
        <v>230</v>
      </c>
      <c r="C29" s="135">
        <v>1283</v>
      </c>
      <c r="D29" s="130">
        <v>277</v>
      </c>
      <c r="E29" s="130">
        <v>983</v>
      </c>
      <c r="F29" s="130">
        <f t="shared" si="1"/>
        <v>706</v>
      </c>
    </row>
    <row r="30" spans="1:6" customFormat="1" ht="13.5" customHeight="1" x14ac:dyDescent="0.25">
      <c r="A30" s="99" t="s">
        <v>97</v>
      </c>
      <c r="B30" s="132">
        <v>1864</v>
      </c>
      <c r="C30" s="132">
        <v>46</v>
      </c>
      <c r="D30" s="132">
        <v>1084</v>
      </c>
      <c r="E30" s="132">
        <v>96</v>
      </c>
      <c r="F30" s="132">
        <f t="shared" si="1"/>
        <v>-988</v>
      </c>
    </row>
    <row r="31" spans="1:6" customFormat="1" ht="13.5" customHeight="1" x14ac:dyDescent="0.25">
      <c r="A31" s="95" t="s">
        <v>73</v>
      </c>
      <c r="B31" s="135">
        <v>592</v>
      </c>
      <c r="C31" s="135">
        <v>456</v>
      </c>
      <c r="D31" s="130">
        <v>442</v>
      </c>
      <c r="E31" s="130">
        <v>551</v>
      </c>
      <c r="F31" s="130">
        <f t="shared" si="1"/>
        <v>109</v>
      </c>
    </row>
    <row r="32" spans="1:6" customFormat="1" ht="13.5" customHeight="1" x14ac:dyDescent="0.25">
      <c r="A32" s="99" t="s">
        <v>74</v>
      </c>
      <c r="B32" s="132">
        <v>35</v>
      </c>
      <c r="C32" s="132">
        <v>24</v>
      </c>
      <c r="D32" s="132">
        <v>0</v>
      </c>
      <c r="E32" s="132">
        <v>58</v>
      </c>
      <c r="F32" s="132">
        <f t="shared" si="1"/>
        <v>58</v>
      </c>
    </row>
    <row r="33" spans="1:6" customFormat="1" ht="13.5" customHeight="1" x14ac:dyDescent="0.25">
      <c r="A33" s="95" t="s">
        <v>75</v>
      </c>
      <c r="B33" s="135">
        <v>0</v>
      </c>
      <c r="C33" s="135">
        <v>0</v>
      </c>
      <c r="D33" s="130">
        <v>40</v>
      </c>
      <c r="E33" s="130">
        <v>0</v>
      </c>
      <c r="F33" s="130">
        <f t="shared" si="1"/>
        <v>-40</v>
      </c>
    </row>
    <row r="34" spans="1:6" customFormat="1" ht="13.5" customHeight="1" x14ac:dyDescent="0.25">
      <c r="A34" s="99" t="s">
        <v>76</v>
      </c>
      <c r="B34" s="132">
        <v>6670</v>
      </c>
      <c r="C34" s="132">
        <v>3055</v>
      </c>
      <c r="D34" s="132">
        <v>4402</v>
      </c>
      <c r="E34" s="132">
        <v>3970</v>
      </c>
      <c r="F34" s="132">
        <f t="shared" si="1"/>
        <v>-432</v>
      </c>
    </row>
    <row r="35" spans="1:6" customFormat="1" ht="13.5" customHeight="1" x14ac:dyDescent="0.25">
      <c r="A35" s="95" t="s">
        <v>77</v>
      </c>
      <c r="B35" s="135">
        <v>809</v>
      </c>
      <c r="C35" s="135">
        <v>112</v>
      </c>
      <c r="D35" s="130">
        <v>74</v>
      </c>
      <c r="E35" s="130">
        <v>33</v>
      </c>
      <c r="F35" s="130">
        <f t="shared" si="1"/>
        <v>-41</v>
      </c>
    </row>
    <row r="36" spans="1:6" customFormat="1" ht="13.5" customHeight="1" x14ac:dyDescent="0.25">
      <c r="A36" s="99" t="s">
        <v>78</v>
      </c>
      <c r="B36" s="132">
        <v>20</v>
      </c>
      <c r="C36" s="132">
        <v>6</v>
      </c>
      <c r="D36" s="132">
        <v>0</v>
      </c>
      <c r="E36" s="132">
        <v>0</v>
      </c>
      <c r="F36" s="132">
        <f t="shared" si="1"/>
        <v>0</v>
      </c>
    </row>
    <row r="37" spans="1:6" customFormat="1" ht="13.5" customHeight="1" x14ac:dyDescent="0.25">
      <c r="A37" s="95" t="s">
        <v>79</v>
      </c>
      <c r="B37" s="135">
        <v>0</v>
      </c>
      <c r="C37" s="135">
        <v>15</v>
      </c>
      <c r="D37" s="130">
        <v>41</v>
      </c>
      <c r="E37" s="130">
        <v>288</v>
      </c>
      <c r="F37" s="130">
        <f t="shared" si="1"/>
        <v>247</v>
      </c>
    </row>
    <row r="38" spans="1:6" customFormat="1" ht="13.5" customHeight="1" x14ac:dyDescent="0.25">
      <c r="A38" s="99" t="s">
        <v>80</v>
      </c>
      <c r="B38" s="132">
        <v>316</v>
      </c>
      <c r="C38" s="132">
        <v>109</v>
      </c>
      <c r="D38" s="132">
        <v>29</v>
      </c>
      <c r="E38" s="132">
        <v>39</v>
      </c>
      <c r="F38" s="132">
        <f t="shared" si="1"/>
        <v>10</v>
      </c>
    </row>
    <row r="39" spans="1:6" customFormat="1" ht="13.5" customHeight="1" x14ac:dyDescent="0.25">
      <c r="A39" s="95" t="s">
        <v>81</v>
      </c>
      <c r="B39" s="135">
        <v>0</v>
      </c>
      <c r="C39" s="135">
        <v>20</v>
      </c>
      <c r="D39" s="130">
        <v>0</v>
      </c>
      <c r="E39" s="130">
        <v>0</v>
      </c>
      <c r="F39" s="130">
        <f t="shared" si="1"/>
        <v>0</v>
      </c>
    </row>
    <row r="40" spans="1:6" customFormat="1" ht="13.5" customHeight="1" x14ac:dyDescent="0.25">
      <c r="A40" s="99" t="s">
        <v>82</v>
      </c>
      <c r="B40" s="132">
        <v>1012</v>
      </c>
      <c r="C40" s="132">
        <v>544</v>
      </c>
      <c r="D40" s="132">
        <v>1066</v>
      </c>
      <c r="E40" s="132">
        <v>222</v>
      </c>
      <c r="F40" s="132">
        <f t="shared" si="1"/>
        <v>-844</v>
      </c>
    </row>
    <row r="41" spans="1:6" customFormat="1" ht="13.5" customHeight="1" x14ac:dyDescent="0.25">
      <c r="A41" s="95" t="s">
        <v>83</v>
      </c>
      <c r="B41" s="135">
        <v>46</v>
      </c>
      <c r="C41" s="135">
        <v>0</v>
      </c>
      <c r="D41" s="130">
        <v>0</v>
      </c>
      <c r="E41" s="130">
        <v>0</v>
      </c>
      <c r="F41" s="130">
        <f t="shared" si="1"/>
        <v>0</v>
      </c>
    </row>
    <row r="42" spans="1:6" customFormat="1" ht="13.5" customHeight="1" x14ac:dyDescent="0.25">
      <c r="A42" s="99" t="s">
        <v>84</v>
      </c>
      <c r="B42" s="132">
        <v>426</v>
      </c>
      <c r="C42" s="132">
        <v>243</v>
      </c>
      <c r="D42" s="132">
        <v>731</v>
      </c>
      <c r="E42" s="132">
        <v>0</v>
      </c>
      <c r="F42" s="132">
        <f t="shared" si="1"/>
        <v>-731</v>
      </c>
    </row>
    <row r="43" spans="1:6" customFormat="1" ht="13.5" customHeight="1" x14ac:dyDescent="0.25">
      <c r="A43" s="95" t="s">
        <v>85</v>
      </c>
      <c r="B43" s="135">
        <v>9</v>
      </c>
      <c r="C43" s="135">
        <v>0</v>
      </c>
      <c r="D43" s="130">
        <v>268</v>
      </c>
      <c r="E43" s="130">
        <v>0</v>
      </c>
      <c r="F43" s="130">
        <f t="shared" si="1"/>
        <v>-268</v>
      </c>
    </row>
    <row r="44" spans="1:6" customFormat="1" ht="13.5" customHeight="1" x14ac:dyDescent="0.25">
      <c r="A44" s="99" t="s">
        <v>86</v>
      </c>
      <c r="B44" s="132">
        <v>516</v>
      </c>
      <c r="C44" s="132">
        <v>900</v>
      </c>
      <c r="D44" s="132">
        <v>280</v>
      </c>
      <c r="E44" s="132">
        <v>493</v>
      </c>
      <c r="F44" s="132">
        <f t="shared" si="1"/>
        <v>213</v>
      </c>
    </row>
    <row r="45" spans="1:6" customFormat="1" ht="13.5" customHeight="1" x14ac:dyDescent="0.25">
      <c r="A45" s="95" t="s">
        <v>87</v>
      </c>
      <c r="B45" s="135">
        <v>293</v>
      </c>
      <c r="C45" s="135">
        <v>224</v>
      </c>
      <c r="D45" s="130">
        <v>254</v>
      </c>
      <c r="E45" s="130">
        <v>410</v>
      </c>
      <c r="F45" s="130">
        <f t="shared" si="1"/>
        <v>156</v>
      </c>
    </row>
    <row r="46" spans="1:6" customFormat="1" ht="13.5" customHeight="1" x14ac:dyDescent="0.25">
      <c r="A46" s="99" t="s">
        <v>88</v>
      </c>
      <c r="B46" s="132">
        <v>87</v>
      </c>
      <c r="C46" s="132">
        <v>309</v>
      </c>
      <c r="D46" s="132">
        <v>378</v>
      </c>
      <c r="E46" s="132">
        <v>164</v>
      </c>
      <c r="F46" s="132">
        <f t="shared" si="1"/>
        <v>-214</v>
      </c>
    </row>
    <row r="47" spans="1:6" customFormat="1" ht="13.5" customHeight="1" x14ac:dyDescent="0.25">
      <c r="A47" s="97" t="s">
        <v>89</v>
      </c>
      <c r="B47" s="136">
        <f t="shared" ref="B47:E47" si="2">SUM(B48:B49)</f>
        <v>507</v>
      </c>
      <c r="C47" s="136">
        <f t="shared" si="2"/>
        <v>84</v>
      </c>
      <c r="D47" s="136">
        <f t="shared" si="2"/>
        <v>419</v>
      </c>
      <c r="E47" s="136">
        <f t="shared" si="2"/>
        <v>359</v>
      </c>
      <c r="F47" s="136">
        <f t="shared" si="1"/>
        <v>-60</v>
      </c>
    </row>
    <row r="48" spans="1:6" customFormat="1" ht="13.5" customHeight="1" x14ac:dyDescent="0.25">
      <c r="A48" s="99" t="s">
        <v>101</v>
      </c>
      <c r="B48" s="132">
        <v>273</v>
      </c>
      <c r="C48" s="132">
        <v>0</v>
      </c>
      <c r="D48" s="132">
        <v>338</v>
      </c>
      <c r="E48" s="132">
        <v>276</v>
      </c>
      <c r="F48" s="132">
        <f t="shared" si="1"/>
        <v>-62</v>
      </c>
    </row>
    <row r="49" spans="1:6" customFormat="1" ht="13.5" customHeight="1" x14ac:dyDescent="0.25">
      <c r="A49" s="95" t="s">
        <v>91</v>
      </c>
      <c r="B49" s="131">
        <v>234</v>
      </c>
      <c r="C49" s="131">
        <v>84</v>
      </c>
      <c r="D49" s="131">
        <v>81</v>
      </c>
      <c r="E49" s="131">
        <v>83</v>
      </c>
      <c r="F49" s="131">
        <f t="shared" si="1"/>
        <v>2</v>
      </c>
    </row>
    <row r="50" spans="1:6" ht="0.75" customHeight="1" x14ac:dyDescent="0.25">
      <c r="A50" s="103" t="s">
        <v>93</v>
      </c>
      <c r="B50" s="104">
        <f t="shared" ref="B50:E50" si="3">B16+B47</f>
        <v>16445</v>
      </c>
      <c r="C50" s="104">
        <f t="shared" si="3"/>
        <v>10909</v>
      </c>
      <c r="D50" s="101">
        <f t="shared" si="3"/>
        <v>14940</v>
      </c>
      <c r="E50" s="104">
        <f t="shared" si="3"/>
        <v>11764</v>
      </c>
      <c r="F50" s="104">
        <f>E50-D50</f>
        <v>-3176</v>
      </c>
    </row>
    <row r="51" spans="1:6" x14ac:dyDescent="0.15">
      <c r="A51" s="156"/>
      <c r="B51" s="156"/>
      <c r="C51" s="156"/>
      <c r="D51" s="156"/>
      <c r="E51" s="156"/>
      <c r="F51" s="156"/>
    </row>
    <row r="52" spans="1:6" ht="12.75" x14ac:dyDescent="0.2">
      <c r="A52" s="152" t="s">
        <v>102</v>
      </c>
      <c r="B52" s="107"/>
      <c r="C52" s="108"/>
      <c r="D52" s="109"/>
      <c r="F52" s="106"/>
    </row>
    <row r="53" spans="1:6" ht="12.75" x14ac:dyDescent="0.2">
      <c r="A53" s="152" t="s">
        <v>105</v>
      </c>
      <c r="B53" s="137"/>
      <c r="C53" s="35"/>
      <c r="D53" s="35"/>
      <c r="F53" s="106"/>
    </row>
    <row r="54" spans="1:6" ht="12" customHeight="1" x14ac:dyDescent="0.2">
      <c r="A54" s="35"/>
      <c r="B54" s="35"/>
      <c r="C54" s="35"/>
      <c r="D54" s="35"/>
      <c r="F54" s="106"/>
    </row>
    <row r="56" spans="1:6" x14ac:dyDescent="0.15">
      <c r="F56" s="106"/>
    </row>
    <row r="57" spans="1:6" x14ac:dyDescent="0.15">
      <c r="F57" s="106"/>
    </row>
    <row r="58" spans="1:6" x14ac:dyDescent="0.15">
      <c r="F58" s="106"/>
    </row>
    <row r="59" spans="1:6" x14ac:dyDescent="0.15">
      <c r="F59" s="106"/>
    </row>
    <row r="60" spans="1:6" x14ac:dyDescent="0.15">
      <c r="F60" s="106"/>
    </row>
    <row r="61" spans="1:6" x14ac:dyDescent="0.15">
      <c r="F61" s="106"/>
    </row>
    <row r="62" spans="1:6" x14ac:dyDescent="0.15">
      <c r="F62" s="106"/>
    </row>
    <row r="63" spans="1:6" x14ac:dyDescent="0.15">
      <c r="F63" s="106"/>
    </row>
    <row r="64" spans="1:6" x14ac:dyDescent="0.15">
      <c r="F64" s="106"/>
    </row>
    <row r="65" spans="6:6" x14ac:dyDescent="0.15">
      <c r="F65" s="106"/>
    </row>
  </sheetData>
  <mergeCells count="2">
    <mergeCell ref="B13:D13"/>
    <mergeCell ref="A51:F51"/>
  </mergeCells>
  <pageMargins left="0.51181102362204722" right="0.51181102362204722" top="0.55118110236220474" bottom="0.55118110236220474" header="0.31496062992125984" footer="0.31496062992125984"/>
  <pageSetup scale="9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opLeftCell="A23" zoomScale="115" zoomScaleNormal="115" zoomScaleSheetLayoutView="120" workbookViewId="0">
      <selection activeCell="A39" sqref="A39:XFD44"/>
    </sheetView>
  </sheetViews>
  <sheetFormatPr baseColWidth="10" defaultRowHeight="11.25" x14ac:dyDescent="0.15"/>
  <cols>
    <col min="1" max="1" width="23.42578125" style="13" customWidth="1"/>
    <col min="2" max="6" width="14.140625" style="13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6" customFormat="1" ht="15" customHeight="1" x14ac:dyDescent="0.25">
      <c r="F1" s="31" t="s">
        <v>0</v>
      </c>
    </row>
    <row r="2" spans="1:6" customFormat="1" ht="15" customHeight="1" x14ac:dyDescent="0.25">
      <c r="F2" s="32" t="s">
        <v>30</v>
      </c>
    </row>
    <row r="3" spans="1:6" customFormat="1" ht="15" customHeight="1" x14ac:dyDescent="0.25">
      <c r="B3" s="1"/>
      <c r="C3" s="1"/>
      <c r="D3" s="1"/>
      <c r="E3" s="33"/>
      <c r="F3" s="34"/>
    </row>
    <row r="4" spans="1:6" customFormat="1" ht="12.75" customHeight="1" x14ac:dyDescent="0.25">
      <c r="B4" s="1"/>
      <c r="C4" s="1"/>
      <c r="D4" s="1"/>
      <c r="E4" s="33"/>
      <c r="F4" s="34"/>
    </row>
    <row r="5" spans="1:6" customFormat="1" ht="25.5" customHeight="1" x14ac:dyDescent="0.25">
      <c r="A5" s="36" t="s">
        <v>103</v>
      </c>
      <c r="B5" s="2"/>
      <c r="C5" s="2"/>
      <c r="D5" s="2"/>
      <c r="E5" s="80"/>
      <c r="F5" s="80"/>
    </row>
    <row r="6" spans="1:6" customFormat="1" ht="6.75" customHeight="1" x14ac:dyDescent="0.25">
      <c r="A6" s="81"/>
      <c r="B6" s="33"/>
      <c r="C6" s="4"/>
      <c r="D6" s="4"/>
      <c r="E6" s="82"/>
      <c r="F6" s="83"/>
    </row>
    <row r="7" spans="1:6" s="85" customFormat="1" ht="14.1" customHeight="1" x14ac:dyDescent="0.25">
      <c r="A7" s="84" t="s">
        <v>2</v>
      </c>
      <c r="B7" s="84" t="s">
        <v>96</v>
      </c>
      <c r="C7" s="114"/>
      <c r="D7" s="114"/>
      <c r="E7" s="33"/>
      <c r="F7" s="34"/>
    </row>
    <row r="8" spans="1:6" s="85" customFormat="1" ht="14.1" customHeight="1" x14ac:dyDescent="0.25">
      <c r="A8" s="86">
        <v>2017</v>
      </c>
      <c r="B8" s="87">
        <v>3250</v>
      </c>
      <c r="C8" s="114"/>
      <c r="D8" s="114"/>
      <c r="E8" s="33"/>
      <c r="F8" s="34"/>
    </row>
    <row r="9" spans="1:6" s="85" customFormat="1" ht="14.1" customHeight="1" x14ac:dyDescent="0.25">
      <c r="A9" s="86">
        <v>2018</v>
      </c>
      <c r="B9" s="87">
        <v>3058</v>
      </c>
      <c r="C9" s="114"/>
      <c r="D9" s="114"/>
      <c r="E9" s="33"/>
      <c r="F9" s="34"/>
    </row>
    <row r="10" spans="1:6" s="85" customFormat="1" ht="14.1" customHeight="1" x14ac:dyDescent="0.25">
      <c r="A10" s="86">
        <v>2019</v>
      </c>
      <c r="B10" s="87">
        <v>4150</v>
      </c>
      <c r="C10" s="114"/>
      <c r="D10" s="114"/>
      <c r="E10" s="33"/>
      <c r="F10" s="34"/>
    </row>
    <row r="11" spans="1:6" s="85" customFormat="1" ht="14.1" customHeight="1" x14ac:dyDescent="0.25">
      <c r="A11" s="86">
        <v>2020</v>
      </c>
      <c r="B11" s="87">
        <f>E16</f>
        <v>3278</v>
      </c>
      <c r="C11" s="114"/>
      <c r="D11" s="114"/>
      <c r="E11" s="33"/>
      <c r="F11" s="34"/>
    </row>
    <row r="12" spans="1:6" s="85" customFormat="1" ht="14.1" customHeight="1" x14ac:dyDescent="0.25">
      <c r="A12" s="88" t="s">
        <v>31</v>
      </c>
      <c r="B12" s="87">
        <f>B11-B10</f>
        <v>-872</v>
      </c>
      <c r="C12" s="114"/>
      <c r="D12" s="114"/>
      <c r="E12" s="33"/>
      <c r="F12" s="34"/>
    </row>
    <row r="13" spans="1:6" customFormat="1" ht="6.75" customHeight="1" x14ac:dyDescent="0.25">
      <c r="A13" s="5"/>
      <c r="B13" s="155"/>
      <c r="C13" s="155"/>
      <c r="D13" s="155"/>
      <c r="E13" s="89"/>
      <c r="F13" s="83"/>
    </row>
    <row r="14" spans="1:6" customFormat="1" ht="9" customHeight="1" x14ac:dyDescent="0.25">
      <c r="A14" s="90"/>
      <c r="B14" s="90"/>
      <c r="C14" s="90"/>
      <c r="D14" s="90"/>
      <c r="E14" s="90"/>
      <c r="F14" s="90"/>
    </row>
    <row r="15" spans="1:6" customFormat="1" ht="12.75" customHeight="1" x14ac:dyDescent="0.25">
      <c r="A15" s="91"/>
      <c r="B15" s="138">
        <v>2017</v>
      </c>
      <c r="C15" s="139">
        <v>2018</v>
      </c>
      <c r="D15" s="139">
        <v>2019</v>
      </c>
      <c r="E15" s="92">
        <v>2020</v>
      </c>
      <c r="F15" s="92" t="s">
        <v>31</v>
      </c>
    </row>
    <row r="16" spans="1:6" customFormat="1" ht="12.75" customHeight="1" x14ac:dyDescent="0.25">
      <c r="A16" s="93" t="s">
        <v>58</v>
      </c>
      <c r="B16" s="140">
        <v>3208</v>
      </c>
      <c r="C16" s="140">
        <v>3260</v>
      </c>
      <c r="D16" s="140">
        <v>3085</v>
      </c>
      <c r="E16" s="141">
        <f>SUM(E17:E24)</f>
        <v>3278</v>
      </c>
      <c r="F16" s="94">
        <f t="shared" ref="F16:F24" si="0">E16-D16</f>
        <v>193</v>
      </c>
    </row>
    <row r="17" spans="1:6" customFormat="1" ht="13.5" customHeight="1" x14ac:dyDescent="0.25">
      <c r="A17" s="95" t="s">
        <v>60</v>
      </c>
      <c r="B17" s="142">
        <v>126</v>
      </c>
      <c r="C17" s="143">
        <v>362</v>
      </c>
      <c r="D17" s="143">
        <v>34</v>
      </c>
      <c r="E17" s="144">
        <v>15</v>
      </c>
      <c r="F17" s="144">
        <f t="shared" si="0"/>
        <v>-19</v>
      </c>
    </row>
    <row r="18" spans="1:6" customFormat="1" ht="13.5" customHeight="1" x14ac:dyDescent="0.25">
      <c r="A18" s="99" t="s">
        <v>64</v>
      </c>
      <c r="B18" s="145">
        <v>211</v>
      </c>
      <c r="C18" s="145">
        <v>141</v>
      </c>
      <c r="D18" s="145">
        <v>95</v>
      </c>
      <c r="E18" s="145">
        <v>116</v>
      </c>
      <c r="F18" s="145">
        <f t="shared" si="0"/>
        <v>21</v>
      </c>
    </row>
    <row r="19" spans="1:6" customFormat="1" ht="13.5" customHeight="1" x14ac:dyDescent="0.25">
      <c r="A19" s="95" t="s">
        <v>68</v>
      </c>
      <c r="B19" s="142">
        <v>2343</v>
      </c>
      <c r="C19" s="143">
        <v>36</v>
      </c>
      <c r="D19" s="143">
        <v>2920</v>
      </c>
      <c r="E19" s="144">
        <v>2358</v>
      </c>
      <c r="F19" s="144">
        <f t="shared" si="0"/>
        <v>-562</v>
      </c>
    </row>
    <row r="20" spans="1:6" customFormat="1" ht="13.5" customHeight="1" x14ac:dyDescent="0.25">
      <c r="A20" s="99" t="s">
        <v>71</v>
      </c>
      <c r="B20" s="145">
        <v>112</v>
      </c>
      <c r="C20" s="145">
        <v>310</v>
      </c>
      <c r="D20" s="145">
        <v>122</v>
      </c>
      <c r="E20" s="145">
        <v>237</v>
      </c>
      <c r="F20" s="145">
        <f t="shared" si="0"/>
        <v>115</v>
      </c>
    </row>
    <row r="21" spans="1:6" customFormat="1" ht="13.5" customHeight="1" x14ac:dyDescent="0.25">
      <c r="A21" s="95" t="s">
        <v>97</v>
      </c>
      <c r="B21" s="142">
        <v>128</v>
      </c>
      <c r="C21" s="143">
        <v>1956</v>
      </c>
      <c r="D21" s="143">
        <v>244</v>
      </c>
      <c r="E21" s="144">
        <v>398</v>
      </c>
      <c r="F21" s="144">
        <f t="shared" si="0"/>
        <v>154</v>
      </c>
    </row>
    <row r="22" spans="1:6" customFormat="1" ht="13.5" customHeight="1" x14ac:dyDescent="0.25">
      <c r="A22" s="99" t="s">
        <v>76</v>
      </c>
      <c r="B22" s="145">
        <v>69</v>
      </c>
      <c r="C22" s="145">
        <v>44</v>
      </c>
      <c r="D22" s="145">
        <v>501</v>
      </c>
      <c r="E22" s="145">
        <v>32</v>
      </c>
      <c r="F22" s="145">
        <f t="shared" si="0"/>
        <v>-469</v>
      </c>
    </row>
    <row r="23" spans="1:6" customFormat="1" ht="13.5" customHeight="1" x14ac:dyDescent="0.25">
      <c r="A23" s="95" t="s">
        <v>84</v>
      </c>
      <c r="B23" s="142">
        <v>80</v>
      </c>
      <c r="C23" s="143">
        <v>49</v>
      </c>
      <c r="D23" s="143">
        <v>10</v>
      </c>
      <c r="E23" s="144">
        <v>16</v>
      </c>
      <c r="F23" s="144">
        <f t="shared" si="0"/>
        <v>6</v>
      </c>
    </row>
    <row r="24" spans="1:6" customFormat="1" ht="13.5" customHeight="1" x14ac:dyDescent="0.25">
      <c r="A24" s="96" t="s">
        <v>86</v>
      </c>
      <c r="B24" s="145">
        <v>181</v>
      </c>
      <c r="C24" s="145">
        <v>160</v>
      </c>
      <c r="D24" s="145">
        <v>224</v>
      </c>
      <c r="E24" s="145">
        <v>106</v>
      </c>
      <c r="F24" s="145">
        <f t="shared" si="0"/>
        <v>-118</v>
      </c>
    </row>
    <row r="25" spans="1:6" ht="3.75" customHeight="1" x14ac:dyDescent="0.15">
      <c r="F25" s="106"/>
    </row>
    <row r="26" spans="1:6" x14ac:dyDescent="0.15">
      <c r="A26" s="156"/>
      <c r="B26" s="156"/>
      <c r="C26" s="156"/>
      <c r="D26" s="156"/>
      <c r="E26" s="156"/>
      <c r="F26" s="156"/>
    </row>
    <row r="27" spans="1:6" ht="12.75" x14ac:dyDescent="0.2">
      <c r="A27" s="152" t="s">
        <v>102</v>
      </c>
      <c r="B27" s="107"/>
      <c r="C27" s="108"/>
      <c r="D27" s="109"/>
      <c r="F27" s="106"/>
    </row>
    <row r="28" spans="1:6" ht="12.75" x14ac:dyDescent="0.2">
      <c r="A28" s="152" t="s">
        <v>105</v>
      </c>
      <c r="B28" s="35"/>
      <c r="C28" s="35"/>
      <c r="D28" s="35"/>
      <c r="F28" s="106"/>
    </row>
    <row r="29" spans="1:6" ht="12.75" x14ac:dyDescent="0.2">
      <c r="A29" s="35"/>
      <c r="B29" s="35"/>
      <c r="C29" s="35"/>
      <c r="D29" s="35"/>
      <c r="F29" s="106"/>
    </row>
    <row r="30" spans="1:6" ht="3" customHeight="1" x14ac:dyDescent="0.15">
      <c r="A30" s="146"/>
      <c r="B30" s="147"/>
      <c r="C30" s="147"/>
      <c r="D30" s="147"/>
      <c r="E30" s="147"/>
      <c r="F30" s="148"/>
    </row>
    <row r="31" spans="1:6" ht="12" hidden="1" customHeight="1" x14ac:dyDescent="0.15">
      <c r="A31" s="146"/>
      <c r="B31" s="147"/>
      <c r="C31" s="147"/>
      <c r="D31" s="147"/>
      <c r="E31" s="147"/>
      <c r="F31" s="148"/>
    </row>
    <row r="32" spans="1:6" ht="12" hidden="1" customHeight="1" x14ac:dyDescent="0.15">
      <c r="A32" s="146"/>
      <c r="B32" s="147"/>
      <c r="C32" s="147"/>
      <c r="D32" s="147"/>
      <c r="E32" s="147"/>
      <c r="F32" s="148"/>
    </row>
    <row r="33" spans="1:6" ht="12" hidden="1" customHeight="1" x14ac:dyDescent="0.15">
      <c r="A33" s="146"/>
      <c r="B33" s="147"/>
      <c r="C33" s="147"/>
      <c r="D33" s="147"/>
      <c r="E33" s="147"/>
      <c r="F33" s="148"/>
    </row>
    <row r="34" spans="1:6" ht="12" hidden="1" customHeight="1" x14ac:dyDescent="0.15">
      <c r="A34" s="146"/>
      <c r="B34" s="147"/>
      <c r="C34" s="147"/>
      <c r="D34" s="147"/>
      <c r="E34" s="147"/>
      <c r="F34" s="148"/>
    </row>
    <row r="35" spans="1:6" ht="12" hidden="1" customHeight="1" x14ac:dyDescent="0.15">
      <c r="A35" s="146"/>
      <c r="B35" s="147"/>
      <c r="C35" s="147"/>
      <c r="D35" s="147"/>
      <c r="E35" s="147"/>
      <c r="F35" s="148"/>
    </row>
    <row r="36" spans="1:6" ht="12" hidden="1" customHeight="1" x14ac:dyDescent="0.15">
      <c r="A36" s="146"/>
      <c r="B36" s="147"/>
      <c r="C36" s="147"/>
      <c r="D36" s="147"/>
      <c r="E36" s="147"/>
      <c r="F36" s="148"/>
    </row>
    <row r="37" spans="1:6" ht="12" hidden="1" customHeight="1" x14ac:dyDescent="0.15">
      <c r="A37" s="149"/>
      <c r="B37" s="150"/>
      <c r="C37" s="150"/>
      <c r="D37" s="150"/>
      <c r="E37" s="150"/>
      <c r="F37" s="151"/>
    </row>
    <row r="38" spans="1:6" ht="12.75" x14ac:dyDescent="0.2">
      <c r="A38" s="35"/>
      <c r="B38" s="35"/>
      <c r="C38" s="35"/>
      <c r="D38" s="35"/>
      <c r="F38" s="106"/>
    </row>
    <row r="39" spans="1:6" x14ac:dyDescent="0.15">
      <c r="F39" s="106"/>
    </row>
    <row r="40" spans="1:6" x14ac:dyDescent="0.15">
      <c r="F40" s="106"/>
    </row>
    <row r="41" spans="1:6" x14ac:dyDescent="0.15">
      <c r="F41" s="106"/>
    </row>
    <row r="42" spans="1:6" x14ac:dyDescent="0.15">
      <c r="F42" s="106"/>
    </row>
    <row r="43" spans="1:6" x14ac:dyDescent="0.15">
      <c r="F43" s="106"/>
    </row>
    <row r="44" spans="1:6" x14ac:dyDescent="0.15">
      <c r="F44" s="106"/>
    </row>
    <row r="45" spans="1:6" x14ac:dyDescent="0.15">
      <c r="F45" s="106"/>
    </row>
    <row r="46" spans="1:6" x14ac:dyDescent="0.15">
      <c r="F46" s="106"/>
    </row>
    <row r="47" spans="1:6" x14ac:dyDescent="0.15">
      <c r="F47" s="106"/>
    </row>
    <row r="48" spans="1:6" x14ac:dyDescent="0.15">
      <c r="F48" s="106"/>
    </row>
    <row r="49" spans="6:6" x14ac:dyDescent="0.15">
      <c r="F49" s="106"/>
    </row>
  </sheetData>
  <mergeCells count="2">
    <mergeCell ref="B13:D13"/>
    <mergeCell ref="A26:F26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topLeftCell="A49" zoomScale="115" zoomScaleNormal="115" zoomScaleSheetLayoutView="120" workbookViewId="0">
      <selection activeCell="A59" sqref="A59:XFD63"/>
    </sheetView>
  </sheetViews>
  <sheetFormatPr baseColWidth="10" defaultColWidth="11.42578125" defaultRowHeight="11.25" x14ac:dyDescent="0.15"/>
  <cols>
    <col min="1" max="1" width="23.42578125" style="13" customWidth="1"/>
    <col min="2" max="6" width="15.28515625" style="13" customWidth="1"/>
    <col min="7" max="7" width="20.140625" style="13" bestFit="1" customWidth="1"/>
    <col min="8" max="8" width="16.5703125" style="13" bestFit="1" customWidth="1"/>
    <col min="9" max="16384" width="11.42578125" style="13"/>
  </cols>
  <sheetData>
    <row r="1" spans="1:6" customFormat="1" ht="15" customHeight="1" x14ac:dyDescent="0.25">
      <c r="F1" s="31" t="s">
        <v>0</v>
      </c>
    </row>
    <row r="2" spans="1:6" customFormat="1" ht="15" customHeight="1" x14ac:dyDescent="0.25">
      <c r="F2" s="32" t="s">
        <v>30</v>
      </c>
    </row>
    <row r="3" spans="1:6" customFormat="1" ht="15" customHeight="1" x14ac:dyDescent="0.25"/>
    <row r="4" spans="1:6" customFormat="1" ht="12.75" customHeight="1" x14ac:dyDescent="0.25">
      <c r="B4" s="1"/>
      <c r="C4" s="1"/>
      <c r="D4" s="33"/>
      <c r="E4" s="33"/>
      <c r="F4" s="34"/>
    </row>
    <row r="5" spans="1:6" customFormat="1" ht="27.75" customHeight="1" x14ac:dyDescent="0.25">
      <c r="A5" s="36" t="s">
        <v>107</v>
      </c>
      <c r="B5" s="2"/>
      <c r="C5" s="2"/>
      <c r="D5" s="80"/>
      <c r="E5" s="80"/>
      <c r="F5" s="80"/>
    </row>
    <row r="6" spans="1:6" customFormat="1" ht="6.75" customHeight="1" x14ac:dyDescent="0.25">
      <c r="A6" s="81"/>
      <c r="B6" s="33"/>
      <c r="C6" s="82"/>
      <c r="D6" s="82"/>
      <c r="E6" s="82"/>
      <c r="F6" s="83"/>
    </row>
    <row r="7" spans="1:6" s="85" customFormat="1" ht="21" customHeight="1" x14ac:dyDescent="0.25">
      <c r="A7" s="84" t="s">
        <v>2</v>
      </c>
      <c r="B7" s="84" t="s">
        <v>96</v>
      </c>
      <c r="C7" s="33"/>
      <c r="D7" s="33"/>
      <c r="E7" s="33"/>
      <c r="F7" s="34"/>
    </row>
    <row r="8" spans="1:6" s="85" customFormat="1" ht="18.75" customHeight="1" x14ac:dyDescent="0.25">
      <c r="A8" s="86">
        <v>2017</v>
      </c>
      <c r="B8" s="87">
        <f>B53</f>
        <v>10459</v>
      </c>
      <c r="C8" s="33"/>
      <c r="D8" s="33"/>
      <c r="E8" s="33"/>
      <c r="F8" s="34"/>
    </row>
    <row r="9" spans="1:6" s="85" customFormat="1" ht="18.75" customHeight="1" x14ac:dyDescent="0.25">
      <c r="A9" s="86">
        <v>2018</v>
      </c>
      <c r="B9" s="87">
        <f>C53</f>
        <v>7534</v>
      </c>
      <c r="C9" s="33"/>
      <c r="D9" s="33"/>
      <c r="E9" s="33"/>
      <c r="F9" s="34"/>
    </row>
    <row r="10" spans="1:6" s="85" customFormat="1" ht="18.75" customHeight="1" x14ac:dyDescent="0.25">
      <c r="A10" s="86">
        <v>2019</v>
      </c>
      <c r="B10" s="87">
        <f>D53</f>
        <v>10751</v>
      </c>
      <c r="C10" s="33"/>
      <c r="D10" s="33"/>
      <c r="E10" s="33"/>
      <c r="F10" s="34"/>
    </row>
    <row r="11" spans="1:6" s="85" customFormat="1" ht="18.75" customHeight="1" x14ac:dyDescent="0.25">
      <c r="A11" s="86">
        <v>2020</v>
      </c>
      <c r="B11" s="87">
        <f>E53</f>
        <v>10656</v>
      </c>
      <c r="C11" s="33"/>
      <c r="D11" s="33"/>
      <c r="E11" s="33"/>
      <c r="F11" s="34"/>
    </row>
    <row r="12" spans="1:6" s="85" customFormat="1" ht="18.75" customHeight="1" x14ac:dyDescent="0.25">
      <c r="A12" s="88" t="s">
        <v>31</v>
      </c>
      <c r="B12" s="87">
        <f>F53</f>
        <v>-95</v>
      </c>
      <c r="C12" s="33"/>
      <c r="D12" s="33"/>
      <c r="E12" s="33"/>
      <c r="F12" s="34"/>
    </row>
    <row r="13" spans="1:6" customFormat="1" ht="6.75" customHeight="1" x14ac:dyDescent="0.25">
      <c r="A13" s="5"/>
      <c r="B13" s="37"/>
      <c r="C13" s="89"/>
      <c r="D13" s="89"/>
      <c r="E13" s="89"/>
      <c r="F13" s="83"/>
    </row>
    <row r="14" spans="1:6" customFormat="1" ht="6.75" customHeight="1" x14ac:dyDescent="0.25">
      <c r="A14" s="5"/>
      <c r="B14" s="37"/>
      <c r="C14" s="89"/>
      <c r="D14" s="89"/>
      <c r="E14" s="89"/>
      <c r="F14" s="83"/>
    </row>
    <row r="15" spans="1:6" customFormat="1" ht="9" customHeight="1" x14ac:dyDescent="0.25">
      <c r="A15" s="90"/>
      <c r="B15" s="90"/>
      <c r="C15" s="90"/>
      <c r="D15" s="90"/>
      <c r="E15" s="90"/>
      <c r="F15" s="90"/>
    </row>
    <row r="16" spans="1:6" customFormat="1" ht="12.75" customHeight="1" x14ac:dyDescent="0.25">
      <c r="A16" s="91"/>
      <c r="B16" s="92">
        <v>2017</v>
      </c>
      <c r="C16" s="92">
        <v>2018</v>
      </c>
      <c r="D16" s="92">
        <v>2019</v>
      </c>
      <c r="E16" s="92">
        <v>2020</v>
      </c>
      <c r="F16" s="92" t="s">
        <v>31</v>
      </c>
    </row>
    <row r="17" spans="1:6" customFormat="1" ht="12.75" customHeight="1" x14ac:dyDescent="0.25">
      <c r="A17" s="93" t="s">
        <v>58</v>
      </c>
      <c r="B17" s="94">
        <f>SUM(B18:B47)</f>
        <v>10232</v>
      </c>
      <c r="C17" s="94">
        <f>SUM(C18:C47)</f>
        <v>7018</v>
      </c>
      <c r="D17" s="94">
        <f>SUM(D18:D47)</f>
        <v>10506</v>
      </c>
      <c r="E17" s="94">
        <f>SUM(E18:E47)</f>
        <v>10004</v>
      </c>
      <c r="F17" s="94">
        <f>D17-C17</f>
        <v>3488</v>
      </c>
    </row>
    <row r="18" spans="1:6" customFormat="1" ht="13.5" customHeight="1" x14ac:dyDescent="0.25">
      <c r="A18" s="95" t="s">
        <v>59</v>
      </c>
      <c r="B18" s="95">
        <v>30</v>
      </c>
      <c r="C18" s="95">
        <v>42</v>
      </c>
      <c r="D18" s="95">
        <v>20</v>
      </c>
      <c r="E18" s="95">
        <v>349</v>
      </c>
      <c r="F18" s="95">
        <f t="shared" ref="F18:F53" si="0">E18-D18</f>
        <v>329</v>
      </c>
    </row>
    <row r="19" spans="1:6" customFormat="1" ht="13.5" customHeight="1" x14ac:dyDescent="0.25">
      <c r="A19" s="96" t="s">
        <v>60</v>
      </c>
      <c r="B19" s="96">
        <v>5</v>
      </c>
      <c r="C19" s="96">
        <v>0</v>
      </c>
      <c r="D19" s="96">
        <v>1</v>
      </c>
      <c r="E19" s="96">
        <v>245</v>
      </c>
      <c r="F19" s="96">
        <f t="shared" si="0"/>
        <v>244</v>
      </c>
    </row>
    <row r="20" spans="1:6" customFormat="1" ht="13.5" customHeight="1" x14ac:dyDescent="0.25">
      <c r="A20" s="95" t="s">
        <v>61</v>
      </c>
      <c r="B20" s="95">
        <v>0</v>
      </c>
      <c r="C20" s="95">
        <v>23</v>
      </c>
      <c r="D20" s="95">
        <v>0</v>
      </c>
      <c r="E20" s="95">
        <v>10</v>
      </c>
      <c r="F20" s="95">
        <f t="shared" si="0"/>
        <v>10</v>
      </c>
    </row>
    <row r="21" spans="1:6" customFormat="1" ht="13.5" customHeight="1" x14ac:dyDescent="0.25">
      <c r="A21" s="96" t="s">
        <v>62</v>
      </c>
      <c r="B21" s="96">
        <v>0</v>
      </c>
      <c r="C21" s="96">
        <v>17</v>
      </c>
      <c r="D21" s="96">
        <v>10</v>
      </c>
      <c r="E21" s="96">
        <v>20</v>
      </c>
      <c r="F21" s="96">
        <f t="shared" si="0"/>
        <v>10</v>
      </c>
    </row>
    <row r="22" spans="1:6" customFormat="1" ht="13.5" customHeight="1" x14ac:dyDescent="0.25">
      <c r="A22" s="95" t="s">
        <v>63</v>
      </c>
      <c r="B22" s="95">
        <v>67</v>
      </c>
      <c r="C22" s="95">
        <v>23</v>
      </c>
      <c r="D22" s="95">
        <v>0</v>
      </c>
      <c r="E22" s="95">
        <v>47</v>
      </c>
      <c r="F22" s="95">
        <f t="shared" si="0"/>
        <v>47</v>
      </c>
    </row>
    <row r="23" spans="1:6" customFormat="1" ht="13.5" customHeight="1" x14ac:dyDescent="0.25">
      <c r="A23" s="96" t="s">
        <v>64</v>
      </c>
      <c r="B23" s="96">
        <v>23</v>
      </c>
      <c r="C23" s="96">
        <v>234</v>
      </c>
      <c r="D23" s="96">
        <v>9</v>
      </c>
      <c r="E23" s="96">
        <v>238</v>
      </c>
      <c r="F23" s="96">
        <f t="shared" si="0"/>
        <v>229</v>
      </c>
    </row>
    <row r="24" spans="1:6" customFormat="1" ht="13.5" customHeight="1" x14ac:dyDescent="0.25">
      <c r="A24" s="95" t="s">
        <v>65</v>
      </c>
      <c r="B24" s="95">
        <v>28</v>
      </c>
      <c r="C24" s="95">
        <v>8</v>
      </c>
      <c r="D24" s="95">
        <v>16</v>
      </c>
      <c r="E24" s="95">
        <v>53</v>
      </c>
      <c r="F24" s="95">
        <f t="shared" si="0"/>
        <v>37</v>
      </c>
    </row>
    <row r="25" spans="1:6" customFormat="1" ht="13.5" customHeight="1" x14ac:dyDescent="0.25">
      <c r="A25" s="96" t="s">
        <v>66</v>
      </c>
      <c r="B25" s="96">
        <v>3</v>
      </c>
      <c r="C25" s="96">
        <v>0</v>
      </c>
      <c r="D25" s="96">
        <v>25</v>
      </c>
      <c r="E25" s="96">
        <v>14</v>
      </c>
      <c r="F25" s="96">
        <f t="shared" si="0"/>
        <v>-11</v>
      </c>
    </row>
    <row r="26" spans="1:6" customFormat="1" ht="13.5" customHeight="1" x14ac:dyDescent="0.25">
      <c r="A26" s="95" t="s">
        <v>67</v>
      </c>
      <c r="B26" s="95">
        <v>10</v>
      </c>
      <c r="C26" s="95">
        <v>158</v>
      </c>
      <c r="D26" s="95">
        <v>116</v>
      </c>
      <c r="E26" s="95">
        <v>193</v>
      </c>
      <c r="F26" s="95">
        <f t="shared" si="0"/>
        <v>77</v>
      </c>
    </row>
    <row r="27" spans="1:6" customFormat="1" ht="13.5" customHeight="1" x14ac:dyDescent="0.25">
      <c r="A27" s="96" t="s">
        <v>68</v>
      </c>
      <c r="B27" s="96">
        <v>2778</v>
      </c>
      <c r="C27" s="96">
        <v>640</v>
      </c>
      <c r="D27" s="96">
        <v>1256</v>
      </c>
      <c r="E27" s="96">
        <v>28</v>
      </c>
      <c r="F27" s="96">
        <f t="shared" si="0"/>
        <v>-1228</v>
      </c>
    </row>
    <row r="28" spans="1:6" customFormat="1" ht="13.5" customHeight="1" x14ac:dyDescent="0.25">
      <c r="A28" s="95" t="s">
        <v>69</v>
      </c>
      <c r="B28" s="95">
        <v>401</v>
      </c>
      <c r="C28" s="95">
        <v>434</v>
      </c>
      <c r="D28" s="95">
        <v>138</v>
      </c>
      <c r="E28" s="95">
        <v>19</v>
      </c>
      <c r="F28" s="95">
        <f t="shared" si="0"/>
        <v>-119</v>
      </c>
    </row>
    <row r="29" spans="1:6" customFormat="1" ht="13.5" customHeight="1" x14ac:dyDescent="0.25">
      <c r="A29" s="96" t="s">
        <v>70</v>
      </c>
      <c r="B29" s="96">
        <v>271</v>
      </c>
      <c r="C29" s="96">
        <v>19</v>
      </c>
      <c r="D29" s="96">
        <v>137</v>
      </c>
      <c r="E29" s="96">
        <v>24</v>
      </c>
      <c r="F29" s="96">
        <f t="shared" si="0"/>
        <v>-113</v>
      </c>
    </row>
    <row r="30" spans="1:6" customFormat="1" ht="13.5" customHeight="1" x14ac:dyDescent="0.25">
      <c r="A30" s="95" t="s">
        <v>71</v>
      </c>
      <c r="B30" s="95">
        <v>66</v>
      </c>
      <c r="C30" s="95">
        <v>0</v>
      </c>
      <c r="D30" s="95">
        <v>0</v>
      </c>
      <c r="E30" s="95">
        <v>26</v>
      </c>
      <c r="F30" s="95">
        <f t="shared" si="0"/>
        <v>26</v>
      </c>
    </row>
    <row r="31" spans="1:6" customFormat="1" ht="13.5" customHeight="1" x14ac:dyDescent="0.25">
      <c r="A31" s="96" t="s">
        <v>72</v>
      </c>
      <c r="B31" s="96">
        <v>0</v>
      </c>
      <c r="C31" s="96">
        <v>28</v>
      </c>
      <c r="D31" s="96">
        <v>9</v>
      </c>
      <c r="E31" s="96">
        <v>2192</v>
      </c>
      <c r="F31" s="96">
        <f t="shared" si="0"/>
        <v>2183</v>
      </c>
    </row>
    <row r="32" spans="1:6" customFormat="1" ht="13.5" customHeight="1" x14ac:dyDescent="0.25">
      <c r="A32" s="95" t="s">
        <v>73</v>
      </c>
      <c r="B32" s="95">
        <v>72</v>
      </c>
      <c r="C32" s="95">
        <v>377</v>
      </c>
      <c r="D32" s="95">
        <v>740</v>
      </c>
      <c r="E32" s="95">
        <v>95</v>
      </c>
      <c r="F32" s="95">
        <f t="shared" si="0"/>
        <v>-645</v>
      </c>
    </row>
    <row r="33" spans="1:6" customFormat="1" ht="13.5" customHeight="1" x14ac:dyDescent="0.25">
      <c r="A33" s="96" t="s">
        <v>74</v>
      </c>
      <c r="B33" s="96">
        <v>1</v>
      </c>
      <c r="C33" s="96">
        <v>0</v>
      </c>
      <c r="D33" s="96">
        <v>0</v>
      </c>
      <c r="E33" s="96">
        <v>18</v>
      </c>
      <c r="F33" s="96">
        <f t="shared" si="0"/>
        <v>18</v>
      </c>
    </row>
    <row r="34" spans="1:6" customFormat="1" ht="13.5" customHeight="1" x14ac:dyDescent="0.25">
      <c r="A34" s="95" t="s">
        <v>75</v>
      </c>
      <c r="B34" s="95">
        <v>0</v>
      </c>
      <c r="C34" s="95">
        <v>0</v>
      </c>
      <c r="D34" s="95">
        <v>0</v>
      </c>
      <c r="E34" s="95">
        <v>17</v>
      </c>
      <c r="F34" s="95">
        <f t="shared" si="0"/>
        <v>17</v>
      </c>
    </row>
    <row r="35" spans="1:6" customFormat="1" ht="13.5" customHeight="1" x14ac:dyDescent="0.25">
      <c r="A35" s="96" t="s">
        <v>76</v>
      </c>
      <c r="B35" s="96">
        <v>5241</v>
      </c>
      <c r="C35" s="96">
        <v>4747</v>
      </c>
      <c r="D35" s="96">
        <v>7736</v>
      </c>
      <c r="E35" s="96">
        <v>5903</v>
      </c>
      <c r="F35" s="96">
        <f t="shared" si="0"/>
        <v>-1833</v>
      </c>
    </row>
    <row r="36" spans="1:6" customFormat="1" ht="13.5" customHeight="1" x14ac:dyDescent="0.25">
      <c r="A36" s="95" t="s">
        <v>77</v>
      </c>
      <c r="B36" s="95">
        <v>775</v>
      </c>
      <c r="C36" s="95">
        <v>68</v>
      </c>
      <c r="D36" s="95">
        <v>103</v>
      </c>
      <c r="E36" s="95">
        <v>59</v>
      </c>
      <c r="F36" s="95">
        <f t="shared" si="0"/>
        <v>-44</v>
      </c>
    </row>
    <row r="37" spans="1:6" customFormat="1" ht="13.5" customHeight="1" x14ac:dyDescent="0.25">
      <c r="A37" s="96" t="s">
        <v>78</v>
      </c>
      <c r="B37" s="96">
        <v>0</v>
      </c>
      <c r="C37" s="96">
        <v>0</v>
      </c>
      <c r="D37" s="96">
        <v>0</v>
      </c>
      <c r="E37" s="96">
        <v>80</v>
      </c>
      <c r="F37" s="96">
        <f t="shared" si="0"/>
        <v>80</v>
      </c>
    </row>
    <row r="38" spans="1:6" customFormat="1" ht="13.5" customHeight="1" x14ac:dyDescent="0.25">
      <c r="A38" s="95" t="s">
        <v>79</v>
      </c>
      <c r="B38" s="95">
        <v>5</v>
      </c>
      <c r="C38" s="95">
        <v>2</v>
      </c>
      <c r="D38" s="95">
        <v>15</v>
      </c>
      <c r="E38" s="95">
        <v>19</v>
      </c>
      <c r="F38" s="95">
        <f t="shared" si="0"/>
        <v>4</v>
      </c>
    </row>
    <row r="39" spans="1:6" customFormat="1" ht="13.5" customHeight="1" x14ac:dyDescent="0.25">
      <c r="A39" s="96" t="s">
        <v>80</v>
      </c>
      <c r="B39" s="96">
        <v>310</v>
      </c>
      <c r="C39" s="96">
        <v>0</v>
      </c>
      <c r="D39" s="96">
        <v>52</v>
      </c>
      <c r="E39" s="96">
        <v>20</v>
      </c>
      <c r="F39" s="96">
        <f t="shared" si="0"/>
        <v>-32</v>
      </c>
    </row>
    <row r="40" spans="1:6" customFormat="1" ht="13.5" customHeight="1" x14ac:dyDescent="0.25">
      <c r="A40" s="95" t="s">
        <v>81</v>
      </c>
      <c r="B40" s="95">
        <v>0</v>
      </c>
      <c r="C40" s="95">
        <v>0</v>
      </c>
      <c r="D40" s="95">
        <v>1</v>
      </c>
      <c r="E40" s="95">
        <v>0</v>
      </c>
      <c r="F40" s="95">
        <f t="shared" si="0"/>
        <v>-1</v>
      </c>
    </row>
    <row r="41" spans="1:6" customFormat="1" ht="13.5" customHeight="1" x14ac:dyDescent="0.25">
      <c r="A41" s="96" t="s">
        <v>82</v>
      </c>
      <c r="B41" s="96">
        <v>0</v>
      </c>
      <c r="C41" s="96">
        <v>0</v>
      </c>
      <c r="D41" s="96">
        <v>0</v>
      </c>
      <c r="E41" s="96">
        <v>65</v>
      </c>
      <c r="F41" s="96">
        <f t="shared" si="0"/>
        <v>65</v>
      </c>
    </row>
    <row r="42" spans="1:6" customFormat="1" ht="13.5" customHeight="1" x14ac:dyDescent="0.25">
      <c r="A42" s="95" t="s">
        <v>83</v>
      </c>
      <c r="B42" s="95">
        <v>0</v>
      </c>
      <c r="C42" s="95">
        <v>0</v>
      </c>
      <c r="D42" s="95">
        <v>0</v>
      </c>
      <c r="E42" s="95">
        <v>30</v>
      </c>
      <c r="F42" s="95">
        <f t="shared" si="0"/>
        <v>30</v>
      </c>
    </row>
    <row r="43" spans="1:6" customFormat="1" ht="13.5" customHeight="1" x14ac:dyDescent="0.25">
      <c r="A43" s="96" t="s">
        <v>84</v>
      </c>
      <c r="B43" s="96">
        <v>16</v>
      </c>
      <c r="C43" s="96">
        <v>0</v>
      </c>
      <c r="D43" s="96">
        <v>0</v>
      </c>
      <c r="E43" s="96">
        <v>0</v>
      </c>
      <c r="F43" s="96">
        <f t="shared" si="0"/>
        <v>0</v>
      </c>
    </row>
    <row r="44" spans="1:6" customFormat="1" ht="13.5" customHeight="1" x14ac:dyDescent="0.25">
      <c r="A44" s="95" t="s">
        <v>85</v>
      </c>
      <c r="B44" s="95">
        <v>41</v>
      </c>
      <c r="C44" s="95">
        <v>4</v>
      </c>
      <c r="D44" s="95">
        <v>0</v>
      </c>
      <c r="E44" s="95">
        <v>1</v>
      </c>
      <c r="F44" s="95">
        <f t="shared" si="0"/>
        <v>1</v>
      </c>
    </row>
    <row r="45" spans="1:6" customFormat="1" ht="13.5" customHeight="1" x14ac:dyDescent="0.25">
      <c r="A45" s="96" t="s">
        <v>86</v>
      </c>
      <c r="B45" s="96">
        <v>89</v>
      </c>
      <c r="C45" s="96">
        <v>194</v>
      </c>
      <c r="D45" s="96">
        <v>122</v>
      </c>
      <c r="E45" s="96">
        <v>215</v>
      </c>
      <c r="F45" s="96">
        <f t="shared" si="0"/>
        <v>93</v>
      </c>
    </row>
    <row r="46" spans="1:6" customFormat="1" ht="13.5" customHeight="1" x14ac:dyDescent="0.25">
      <c r="A46" s="95" t="s">
        <v>87</v>
      </c>
      <c r="B46" s="95">
        <v>0</v>
      </c>
      <c r="C46" s="95">
        <v>0</v>
      </c>
      <c r="D46" s="95">
        <v>0</v>
      </c>
      <c r="E46" s="95">
        <v>1</v>
      </c>
      <c r="F46" s="95">
        <f t="shared" si="0"/>
        <v>1</v>
      </c>
    </row>
    <row r="47" spans="1:6" customFormat="1" ht="13.5" customHeight="1" x14ac:dyDescent="0.25">
      <c r="A47" s="96" t="s">
        <v>88</v>
      </c>
      <c r="B47" s="96">
        <v>0</v>
      </c>
      <c r="C47" s="96">
        <v>0</v>
      </c>
      <c r="D47" s="96">
        <v>0</v>
      </c>
      <c r="E47" s="96">
        <v>23</v>
      </c>
      <c r="F47" s="96">
        <f t="shared" si="0"/>
        <v>23</v>
      </c>
    </row>
    <row r="48" spans="1:6" customFormat="1" ht="13.5" customHeight="1" x14ac:dyDescent="0.25">
      <c r="A48" s="97" t="s">
        <v>89</v>
      </c>
      <c r="B48" s="98">
        <f>SUM(B49:B50)</f>
        <v>103</v>
      </c>
      <c r="C48" s="98">
        <f t="shared" ref="C48:F48" si="1">SUM(C49:C50)</f>
        <v>456</v>
      </c>
      <c r="D48" s="98">
        <f t="shared" si="1"/>
        <v>122</v>
      </c>
      <c r="E48" s="98">
        <f t="shared" si="1"/>
        <v>382</v>
      </c>
      <c r="F48" s="98">
        <f t="shared" si="1"/>
        <v>260</v>
      </c>
    </row>
    <row r="49" spans="1:6" customFormat="1" ht="13.5" customHeight="1" x14ac:dyDescent="0.25">
      <c r="A49" s="99" t="s">
        <v>90</v>
      </c>
      <c r="B49" s="96">
        <v>23</v>
      </c>
      <c r="C49" s="96">
        <v>397</v>
      </c>
      <c r="D49" s="96">
        <v>97</v>
      </c>
      <c r="E49" s="96">
        <v>304</v>
      </c>
      <c r="F49" s="96">
        <f t="shared" si="0"/>
        <v>207</v>
      </c>
    </row>
    <row r="50" spans="1:6" customFormat="1" ht="13.5" customHeight="1" x14ac:dyDescent="0.25">
      <c r="A50" s="95" t="s">
        <v>91</v>
      </c>
      <c r="B50" s="100">
        <v>80</v>
      </c>
      <c r="C50" s="95">
        <v>59</v>
      </c>
      <c r="D50" s="95">
        <v>25</v>
      </c>
      <c r="E50" s="95">
        <v>78</v>
      </c>
      <c r="F50" s="95">
        <f t="shared" si="0"/>
        <v>53</v>
      </c>
    </row>
    <row r="51" spans="1:6" customFormat="1" ht="13.5" customHeight="1" x14ac:dyDescent="0.25">
      <c r="A51" s="101" t="s">
        <v>6</v>
      </c>
      <c r="B51" s="102">
        <v>96</v>
      </c>
      <c r="C51" s="102">
        <v>36</v>
      </c>
      <c r="D51" s="102">
        <v>11</v>
      </c>
      <c r="E51" s="102">
        <v>1</v>
      </c>
      <c r="F51" s="102">
        <f t="shared" si="0"/>
        <v>-10</v>
      </c>
    </row>
    <row r="52" spans="1:6" customFormat="1" ht="13.5" customHeight="1" x14ac:dyDescent="0.25">
      <c r="A52" s="97" t="s">
        <v>92</v>
      </c>
      <c r="B52" s="98">
        <v>28</v>
      </c>
      <c r="C52" s="97">
        <v>24</v>
      </c>
      <c r="D52" s="97">
        <v>112</v>
      </c>
      <c r="E52" s="97">
        <v>269</v>
      </c>
      <c r="F52" s="97">
        <f t="shared" si="0"/>
        <v>157</v>
      </c>
    </row>
    <row r="53" spans="1:6" ht="1.5" customHeight="1" x14ac:dyDescent="0.25">
      <c r="A53" s="103" t="s">
        <v>93</v>
      </c>
      <c r="B53" s="104">
        <f>B17+B48+B51+B52</f>
        <v>10459</v>
      </c>
      <c r="C53" s="104">
        <f>C17+C48+C51+C52</f>
        <v>7534</v>
      </c>
      <c r="D53" s="104">
        <f>D17+D48+D51+D52</f>
        <v>10751</v>
      </c>
      <c r="E53" s="104">
        <f>E17+E48+E51+E52</f>
        <v>10656</v>
      </c>
      <c r="F53" s="105">
        <f t="shared" si="0"/>
        <v>-95</v>
      </c>
    </row>
    <row r="54" spans="1:6" ht="3.75" customHeight="1" x14ac:dyDescent="0.15">
      <c r="F54" s="106"/>
    </row>
    <row r="55" spans="1:6" ht="12.75" x14ac:dyDescent="0.2">
      <c r="A55" s="152" t="s">
        <v>94</v>
      </c>
      <c r="B55" s="107"/>
      <c r="C55" s="108"/>
      <c r="D55" s="109"/>
      <c r="E55" s="21"/>
      <c r="F55" s="106"/>
    </row>
    <row r="56" spans="1:6" ht="12.75" x14ac:dyDescent="0.2">
      <c r="A56" s="152" t="s">
        <v>106</v>
      </c>
      <c r="B56" s="35"/>
      <c r="C56" s="35"/>
      <c r="D56" s="35"/>
      <c r="E56" s="35"/>
      <c r="F56" s="106"/>
    </row>
    <row r="57" spans="1:6" ht="12.75" x14ac:dyDescent="0.2">
      <c r="A57" s="35"/>
      <c r="B57" s="35"/>
      <c r="C57" s="35"/>
      <c r="D57" s="35"/>
      <c r="E57" s="35"/>
      <c r="F57" s="106"/>
    </row>
    <row r="58" spans="1:6" ht="12.75" x14ac:dyDescent="0.2">
      <c r="A58" s="35"/>
      <c r="B58" s="35"/>
      <c r="C58" s="35"/>
      <c r="D58" s="35"/>
      <c r="E58" s="35"/>
      <c r="F58" s="106"/>
    </row>
    <row r="59" spans="1:6" x14ac:dyDescent="0.15">
      <c r="F59" s="106"/>
    </row>
    <row r="60" spans="1:6" x14ac:dyDescent="0.15">
      <c r="F60" s="106"/>
    </row>
    <row r="61" spans="1:6" x14ac:dyDescent="0.15">
      <c r="F61" s="106"/>
    </row>
    <row r="62" spans="1:6" x14ac:dyDescent="0.15">
      <c r="F62" s="106"/>
    </row>
    <row r="63" spans="1:6" x14ac:dyDescent="0.15">
      <c r="F63" s="106"/>
    </row>
    <row r="64" spans="1:6" x14ac:dyDescent="0.15">
      <c r="F64" s="106"/>
    </row>
    <row r="65" spans="6:6" x14ac:dyDescent="0.15">
      <c r="F65" s="106"/>
    </row>
    <row r="66" spans="6:6" x14ac:dyDescent="0.15">
      <c r="F66" s="106"/>
    </row>
    <row r="67" spans="6:6" x14ac:dyDescent="0.15">
      <c r="F67" s="106"/>
    </row>
    <row r="68" spans="6:6" x14ac:dyDescent="0.15">
      <c r="F68" s="106"/>
    </row>
    <row r="69" spans="6:6" x14ac:dyDescent="0.15">
      <c r="F69" s="106"/>
    </row>
  </sheetData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opLeftCell="A45" zoomScaleNormal="100" zoomScaleSheetLayoutView="120" workbookViewId="0">
      <selection activeCell="A55" sqref="A55:XFD59"/>
    </sheetView>
  </sheetViews>
  <sheetFormatPr baseColWidth="10" defaultRowHeight="11.25" x14ac:dyDescent="0.15"/>
  <cols>
    <col min="1" max="1" width="23.42578125" style="13" customWidth="1"/>
    <col min="2" max="6" width="15.42578125" style="13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1" s="110" customFormat="1" ht="21" customHeight="1" x14ac:dyDescent="0.2">
      <c r="C1" s="111"/>
      <c r="D1" s="111"/>
      <c r="E1" s="111"/>
      <c r="F1" s="31" t="s">
        <v>0</v>
      </c>
      <c r="G1" s="111"/>
      <c r="H1" s="111"/>
      <c r="I1" s="111"/>
    </row>
    <row r="2" spans="1:11" s="110" customFormat="1" ht="21" customHeight="1" x14ac:dyDescent="0.15">
      <c r="C2" s="111"/>
      <c r="D2" s="111"/>
      <c r="E2" s="111"/>
      <c r="F2" s="32" t="s">
        <v>30</v>
      </c>
      <c r="G2" s="111"/>
      <c r="H2" s="111"/>
      <c r="I2" s="111"/>
    </row>
    <row r="3" spans="1:11" s="110" customFormat="1" ht="12.75" customHeight="1" x14ac:dyDescent="0.15">
      <c r="A3" s="112"/>
      <c r="B3" s="113"/>
      <c r="C3" s="113"/>
      <c r="D3" s="113"/>
      <c r="E3" s="113"/>
      <c r="F3" s="111"/>
      <c r="G3" s="111"/>
      <c r="H3" s="111"/>
      <c r="I3" s="111"/>
      <c r="J3" s="111"/>
      <c r="K3" s="111"/>
    </row>
    <row r="4" spans="1:11" customFormat="1" ht="12.75" customHeight="1" x14ac:dyDescent="0.25">
      <c r="B4" s="1"/>
      <c r="C4" s="1"/>
      <c r="D4" s="1"/>
      <c r="E4" s="1"/>
      <c r="F4" s="34"/>
    </row>
    <row r="5" spans="1:11" customFormat="1" ht="34.5" customHeight="1" x14ac:dyDescent="0.25">
      <c r="A5" s="36" t="s">
        <v>95</v>
      </c>
      <c r="B5" s="2"/>
      <c r="C5" s="2"/>
      <c r="D5" s="2"/>
      <c r="E5" s="2"/>
      <c r="F5" s="80"/>
    </row>
    <row r="6" spans="1:11" customFormat="1" ht="6.75" customHeight="1" x14ac:dyDescent="0.25">
      <c r="A6" s="81"/>
      <c r="B6" s="33"/>
      <c r="C6" s="4"/>
      <c r="D6" s="4"/>
      <c r="E6" s="82"/>
      <c r="F6" s="83"/>
    </row>
    <row r="7" spans="1:11" s="85" customFormat="1" ht="17.25" customHeight="1" x14ac:dyDescent="0.25">
      <c r="A7" s="84" t="s">
        <v>2</v>
      </c>
      <c r="B7" s="84" t="s">
        <v>96</v>
      </c>
      <c r="C7" s="114"/>
      <c r="D7" s="114"/>
      <c r="E7" s="33"/>
      <c r="F7" s="34"/>
    </row>
    <row r="8" spans="1:11" s="85" customFormat="1" ht="17.25" customHeight="1" x14ac:dyDescent="0.25">
      <c r="A8" s="86">
        <v>2017</v>
      </c>
      <c r="B8" s="115">
        <v>0.6</v>
      </c>
      <c r="C8" s="114"/>
      <c r="D8" s="114"/>
      <c r="E8" s="33"/>
      <c r="F8" s="34"/>
    </row>
    <row r="9" spans="1:11" s="85" customFormat="1" ht="17.25" customHeight="1" x14ac:dyDescent="0.25">
      <c r="A9" s="86">
        <v>2018</v>
      </c>
      <c r="B9" s="115">
        <v>0.4</v>
      </c>
      <c r="C9" s="114"/>
      <c r="D9" s="114"/>
      <c r="E9" s="33"/>
      <c r="F9" s="34"/>
    </row>
    <row r="10" spans="1:11" s="85" customFormat="1" ht="17.25" customHeight="1" x14ac:dyDescent="0.25">
      <c r="A10" s="86">
        <v>2019</v>
      </c>
      <c r="B10" s="115">
        <v>2.6</v>
      </c>
      <c r="C10" s="114"/>
      <c r="D10" s="114"/>
      <c r="E10" s="33"/>
      <c r="F10" s="34"/>
    </row>
    <row r="11" spans="1:11" s="85" customFormat="1" ht="17.25" customHeight="1" x14ac:dyDescent="0.25">
      <c r="A11" s="86">
        <v>2020</v>
      </c>
      <c r="B11" s="115">
        <f>E50</f>
        <v>3.1078696200252116</v>
      </c>
      <c r="C11" s="114"/>
      <c r="D11" s="114"/>
      <c r="E11" s="33"/>
      <c r="F11" s="34"/>
    </row>
    <row r="12" spans="1:11" s="85" customFormat="1" ht="17.25" customHeight="1" x14ac:dyDescent="0.25">
      <c r="A12" s="88" t="s">
        <v>31</v>
      </c>
      <c r="B12" s="115">
        <f>B11-B10</f>
        <v>0.50786962002521152</v>
      </c>
      <c r="C12" s="114"/>
      <c r="D12" s="114"/>
      <c r="E12" s="33"/>
      <c r="F12" s="34"/>
    </row>
    <row r="13" spans="1:11" customFormat="1" ht="6.75" customHeight="1" x14ac:dyDescent="0.25">
      <c r="A13" s="5"/>
      <c r="B13" s="155"/>
      <c r="C13" s="155"/>
      <c r="D13" s="155"/>
      <c r="E13" s="89"/>
      <c r="F13" s="83"/>
    </row>
    <row r="14" spans="1:11" customFormat="1" ht="9" customHeight="1" x14ac:dyDescent="0.25">
      <c r="A14" s="90"/>
      <c r="B14" s="90"/>
      <c r="C14" s="90"/>
      <c r="D14" s="90"/>
      <c r="E14" s="90"/>
      <c r="F14" s="90"/>
    </row>
    <row r="15" spans="1:11" customFormat="1" ht="12.75" customHeight="1" x14ac:dyDescent="0.25">
      <c r="A15" s="91"/>
      <c r="B15" s="92">
        <v>2017</v>
      </c>
      <c r="C15" s="92">
        <v>2018</v>
      </c>
      <c r="D15" s="92">
        <v>2019</v>
      </c>
      <c r="E15" s="92">
        <v>2020</v>
      </c>
      <c r="F15" s="92" t="s">
        <v>31</v>
      </c>
    </row>
    <row r="16" spans="1:11" customFormat="1" ht="12.75" customHeight="1" x14ac:dyDescent="0.25">
      <c r="A16" s="93" t="s">
        <v>58</v>
      </c>
      <c r="B16" s="116">
        <v>0.74160538500447448</v>
      </c>
      <c r="C16" s="116">
        <v>0.42568829816555903</v>
      </c>
      <c r="D16" s="116">
        <v>2.9</v>
      </c>
      <c r="E16" s="116">
        <v>3.5</v>
      </c>
      <c r="F16" s="116">
        <f>E16-D16</f>
        <v>0.60000000000000009</v>
      </c>
    </row>
    <row r="17" spans="1:6" customFormat="1" ht="13.5" customHeight="1" x14ac:dyDescent="0.25">
      <c r="A17" s="95" t="s">
        <v>59</v>
      </c>
      <c r="B17" s="117">
        <v>0.19446845289541917</v>
      </c>
      <c r="C17" s="118">
        <v>3.7537537537537538</v>
      </c>
      <c r="D17" s="118">
        <v>6.6723513110211048</v>
      </c>
      <c r="E17" s="118">
        <v>4.8045219029674984</v>
      </c>
      <c r="F17" s="117">
        <f>E17-D17</f>
        <v>-1.8678294080536064</v>
      </c>
    </row>
    <row r="18" spans="1:6" customFormat="1" ht="13.5" customHeight="1" x14ac:dyDescent="0.25">
      <c r="A18" s="96" t="s">
        <v>60</v>
      </c>
      <c r="B18" s="119">
        <v>0.32138442521631644</v>
      </c>
      <c r="C18" s="119">
        <v>0.2424536307431204</v>
      </c>
      <c r="D18" s="119">
        <v>0.18908059560387616</v>
      </c>
      <c r="E18" s="119">
        <v>0.71813285457809695</v>
      </c>
      <c r="F18" s="120">
        <f>E18-D18</f>
        <v>0.52905225897422081</v>
      </c>
    </row>
    <row r="19" spans="1:6" customFormat="1" ht="13.5" customHeight="1" x14ac:dyDescent="0.25">
      <c r="A19" s="95" t="s">
        <v>61</v>
      </c>
      <c r="B19" s="121">
        <v>11.608093716719916</v>
      </c>
      <c r="C19" s="122">
        <v>0</v>
      </c>
      <c r="D19" s="122">
        <v>1.5321154979375369</v>
      </c>
      <c r="E19" s="122">
        <v>5.5826936496859734</v>
      </c>
      <c r="F19" s="117">
        <f t="shared" ref="F19:F46" si="0">E19-D19</f>
        <v>4.0505781517484367</v>
      </c>
    </row>
    <row r="20" spans="1:6" customFormat="1" ht="13.5" customHeight="1" x14ac:dyDescent="0.25">
      <c r="A20" s="99" t="s">
        <v>62</v>
      </c>
      <c r="B20" s="119">
        <v>0.21798365122615804</v>
      </c>
      <c r="C20" s="119">
        <v>5.5279159756771695E-2</v>
      </c>
      <c r="D20" s="119">
        <v>0.63291139240506333</v>
      </c>
      <c r="E20" s="119">
        <v>5.3793884484711212</v>
      </c>
      <c r="F20" s="120">
        <f t="shared" si="0"/>
        <v>4.7464770560660581</v>
      </c>
    </row>
    <row r="21" spans="1:6" customFormat="1" ht="13.5" customHeight="1" x14ac:dyDescent="0.25">
      <c r="A21" s="95" t="s">
        <v>63</v>
      </c>
      <c r="B21" s="121">
        <v>0.15887726731100227</v>
      </c>
      <c r="C21" s="122">
        <v>0</v>
      </c>
      <c r="D21" s="122">
        <v>2.8522532800912718E-2</v>
      </c>
      <c r="E21" s="122">
        <v>8.078849571820973E-2</v>
      </c>
      <c r="F21" s="117">
        <f t="shared" si="0"/>
        <v>5.2265962917297015E-2</v>
      </c>
    </row>
    <row r="22" spans="1:6" customFormat="1" ht="13.5" customHeight="1" x14ac:dyDescent="0.25">
      <c r="A22" s="99" t="s">
        <v>64</v>
      </c>
      <c r="B22" s="119">
        <v>1.0995052226498077</v>
      </c>
      <c r="C22" s="119">
        <v>0.69542540475931758</v>
      </c>
      <c r="D22" s="119">
        <v>2.9394610987985534</v>
      </c>
      <c r="E22" s="119">
        <v>2.5539014373716631</v>
      </c>
      <c r="F22" s="120">
        <f t="shared" si="0"/>
        <v>-0.38555966142689035</v>
      </c>
    </row>
    <row r="23" spans="1:6" customFormat="1" ht="13.5" customHeight="1" x14ac:dyDescent="0.25">
      <c r="A23" s="95" t="s">
        <v>65</v>
      </c>
      <c r="B23" s="121">
        <v>2.1372088053002777E-2</v>
      </c>
      <c r="C23" s="122">
        <v>5.9606596463341946E-2</v>
      </c>
      <c r="D23" s="122">
        <v>0.3846893633391037</v>
      </c>
      <c r="E23" s="122">
        <v>1.7891633628138659</v>
      </c>
      <c r="F23" s="117">
        <f t="shared" si="0"/>
        <v>1.4044739994747621</v>
      </c>
    </row>
    <row r="24" spans="1:6" customFormat="1" ht="13.5" customHeight="1" x14ac:dyDescent="0.25">
      <c r="A24" s="99" t="s">
        <v>66</v>
      </c>
      <c r="B24" s="119">
        <v>0.90634441087613304</v>
      </c>
      <c r="C24" s="119">
        <v>0</v>
      </c>
      <c r="D24" s="119">
        <v>0.26441036488630354</v>
      </c>
      <c r="E24" s="119">
        <v>1.2338425381903642</v>
      </c>
      <c r="F24" s="120">
        <f t="shared" si="0"/>
        <v>0.96943217330406062</v>
      </c>
    </row>
    <row r="25" spans="1:6" customFormat="1" ht="13.5" customHeight="1" x14ac:dyDescent="0.25">
      <c r="A25" s="95" t="s">
        <v>67</v>
      </c>
      <c r="B25" s="121">
        <v>4.6685340802987862E-2</v>
      </c>
      <c r="C25" s="122">
        <v>0.19351717464925011</v>
      </c>
      <c r="D25" s="122">
        <v>5.3886010362694305</v>
      </c>
      <c r="E25" s="122">
        <v>5.6039850560398508</v>
      </c>
      <c r="F25" s="117">
        <f t="shared" si="0"/>
        <v>0.21538401977042021</v>
      </c>
    </row>
    <row r="26" spans="1:6" customFormat="1" ht="13.5" customHeight="1" x14ac:dyDescent="0.25">
      <c r="A26" s="99" t="s">
        <v>68</v>
      </c>
      <c r="B26" s="119">
        <v>0.78767519981466461</v>
      </c>
      <c r="C26" s="119">
        <v>0.13837383074113024</v>
      </c>
      <c r="D26" s="119">
        <v>2.0791969997793958</v>
      </c>
      <c r="E26" s="119">
        <v>1.5301318267419963</v>
      </c>
      <c r="F26" s="120">
        <f t="shared" si="0"/>
        <v>-0.54906517303739943</v>
      </c>
    </row>
    <row r="27" spans="1:6" customFormat="1" ht="13.5" customHeight="1" x14ac:dyDescent="0.25">
      <c r="A27" s="95" t="s">
        <v>69</v>
      </c>
      <c r="B27" s="121">
        <v>7.9491255961844198E-2</v>
      </c>
      <c r="C27" s="122">
        <v>1.1866059817945382</v>
      </c>
      <c r="D27" s="122">
        <v>16.775350505379848</v>
      </c>
      <c r="E27" s="122">
        <v>20.017921146953405</v>
      </c>
      <c r="F27" s="117">
        <f t="shared" si="0"/>
        <v>3.2425706415735576</v>
      </c>
    </row>
    <row r="28" spans="1:6" customFormat="1" ht="13.5" customHeight="1" x14ac:dyDescent="0.25">
      <c r="A28" s="99" t="s">
        <v>70</v>
      </c>
      <c r="B28" s="119">
        <v>7.590847913862719</v>
      </c>
      <c r="C28" s="119">
        <v>0.10964912280701754</v>
      </c>
      <c r="D28" s="119">
        <v>11.48053424268258</v>
      </c>
      <c r="E28" s="119">
        <v>14.511232544019428</v>
      </c>
      <c r="F28" s="120">
        <f t="shared" si="0"/>
        <v>3.030698301336848</v>
      </c>
    </row>
    <row r="29" spans="1:6" customFormat="1" ht="13.5" customHeight="1" x14ac:dyDescent="0.25">
      <c r="A29" s="95" t="s">
        <v>71</v>
      </c>
      <c r="B29" s="121">
        <v>0.20391517128874387</v>
      </c>
      <c r="C29" s="122">
        <v>0.10096930533117932</v>
      </c>
      <c r="D29" s="122">
        <v>1.5898472909838923</v>
      </c>
      <c r="E29" s="122">
        <v>2.6734161195918689</v>
      </c>
      <c r="F29" s="117">
        <f t="shared" si="0"/>
        <v>1.0835688286079765</v>
      </c>
    </row>
    <row r="30" spans="1:6" customFormat="1" ht="13.5" customHeight="1" x14ac:dyDescent="0.25">
      <c r="A30" s="99" t="s">
        <v>97</v>
      </c>
      <c r="B30" s="119">
        <v>0.52202013506235234</v>
      </c>
      <c r="C30" s="119">
        <v>0.47333868411845814</v>
      </c>
      <c r="D30" s="119">
        <v>2.3640612611108796</v>
      </c>
      <c r="E30" s="119">
        <v>2.4413673531547997</v>
      </c>
      <c r="F30" s="120">
        <f t="shared" si="0"/>
        <v>7.7306092043920138E-2</v>
      </c>
    </row>
    <row r="31" spans="1:6" customFormat="1" ht="13.5" customHeight="1" x14ac:dyDescent="0.25">
      <c r="A31" s="95" t="s">
        <v>73</v>
      </c>
      <c r="B31" s="121">
        <v>4.469873055605221E-2</v>
      </c>
      <c r="C31" s="122">
        <v>4.4718719255880508E-2</v>
      </c>
      <c r="D31" s="122">
        <v>1.6235230450076668</v>
      </c>
      <c r="E31" s="122">
        <v>1.6362740266140956</v>
      </c>
      <c r="F31" s="117">
        <f t="shared" si="0"/>
        <v>1.2750981606428846E-2</v>
      </c>
    </row>
    <row r="32" spans="1:6" customFormat="1" ht="13.5" customHeight="1" x14ac:dyDescent="0.25">
      <c r="A32" s="99" t="s">
        <v>74</v>
      </c>
      <c r="B32" s="119">
        <v>0.10595465140919687</v>
      </c>
      <c r="C32" s="119">
        <v>0.34064296359378327</v>
      </c>
      <c r="D32" s="119">
        <v>0.32327586206896552</v>
      </c>
      <c r="E32" s="119">
        <v>0.98292809105018109</v>
      </c>
      <c r="F32" s="120">
        <f t="shared" si="0"/>
        <v>0.65965222898121556</v>
      </c>
    </row>
    <row r="33" spans="1:6" customFormat="1" ht="13.5" customHeight="1" x14ac:dyDescent="0.25">
      <c r="A33" s="95" t="s">
        <v>75</v>
      </c>
      <c r="B33" s="121">
        <v>6.2597809076682318E-2</v>
      </c>
      <c r="C33" s="122">
        <v>0</v>
      </c>
      <c r="D33" s="122">
        <v>4.1517537580529709</v>
      </c>
      <c r="E33" s="122">
        <v>3.9788875355257818</v>
      </c>
      <c r="F33" s="117">
        <f t="shared" si="0"/>
        <v>-0.17286622252718908</v>
      </c>
    </row>
    <row r="34" spans="1:6" customFormat="1" ht="13.5" customHeight="1" x14ac:dyDescent="0.25">
      <c r="A34" s="99" t="s">
        <v>76</v>
      </c>
      <c r="B34" s="119">
        <v>0.58803009916778792</v>
      </c>
      <c r="C34" s="119">
        <v>0.54798370099761129</v>
      </c>
      <c r="D34" s="119">
        <v>9.0359185970177247</v>
      </c>
      <c r="E34" s="119">
        <v>9.5050725324736884</v>
      </c>
      <c r="F34" s="120">
        <f t="shared" si="0"/>
        <v>0.46915393545596373</v>
      </c>
    </row>
    <row r="35" spans="1:6" customFormat="1" ht="13.5" customHeight="1" x14ac:dyDescent="0.25">
      <c r="A35" s="95" t="s">
        <v>77</v>
      </c>
      <c r="B35" s="121">
        <v>1.28099173553719</v>
      </c>
      <c r="C35" s="122">
        <v>0.43016534480440921</v>
      </c>
      <c r="D35" s="122">
        <v>0.17783857729138167</v>
      </c>
      <c r="E35" s="122">
        <v>4.0064810723228756</v>
      </c>
      <c r="F35" s="117">
        <f t="shared" si="0"/>
        <v>3.8286424950314939</v>
      </c>
    </row>
    <row r="36" spans="1:6" customFormat="1" ht="13.5" customHeight="1" x14ac:dyDescent="0.25">
      <c r="A36" s="99" t="s">
        <v>78</v>
      </c>
      <c r="B36" s="119">
        <v>5.8513750731421885E-2</v>
      </c>
      <c r="C36" s="119">
        <v>0</v>
      </c>
      <c r="D36" s="119">
        <v>0.5758710048949035</v>
      </c>
      <c r="E36" s="119">
        <v>0.63011972274732198</v>
      </c>
      <c r="F36" s="120">
        <f t="shared" si="0"/>
        <v>5.4248717852418471E-2</v>
      </c>
    </row>
    <row r="37" spans="1:6" customFormat="1" ht="13.5" customHeight="1" x14ac:dyDescent="0.25">
      <c r="A37" s="95" t="s">
        <v>79</v>
      </c>
      <c r="B37" s="121">
        <v>0</v>
      </c>
      <c r="C37" s="122">
        <v>1.1598237067965669</v>
      </c>
      <c r="D37" s="122">
        <v>0.30267753201396974</v>
      </c>
      <c r="E37" s="122">
        <v>0.33315565031982941</v>
      </c>
      <c r="F37" s="117">
        <f t="shared" si="0"/>
        <v>3.0478118305859669E-2</v>
      </c>
    </row>
    <row r="38" spans="1:6" customFormat="1" ht="13.5" customHeight="1" x14ac:dyDescent="0.25">
      <c r="A38" s="99" t="s">
        <v>80</v>
      </c>
      <c r="B38" s="119">
        <v>0.29629629629629628</v>
      </c>
      <c r="C38" s="119">
        <v>0.29673590504451042</v>
      </c>
      <c r="D38" s="119">
        <v>4.5445902262787596</v>
      </c>
      <c r="E38" s="119">
        <v>2.1362956633198036</v>
      </c>
      <c r="F38" s="120">
        <f t="shared" si="0"/>
        <v>-2.4082945629589561</v>
      </c>
    </row>
    <row r="39" spans="1:6" customFormat="1" ht="13.5" customHeight="1" x14ac:dyDescent="0.25">
      <c r="A39" s="95" t="s">
        <v>81</v>
      </c>
      <c r="B39" s="121">
        <v>0.14005602240896359</v>
      </c>
      <c r="C39" s="122">
        <v>0</v>
      </c>
      <c r="D39" s="122">
        <v>0.83682008368200833</v>
      </c>
      <c r="E39" s="122">
        <v>1.2830188679245282</v>
      </c>
      <c r="F39" s="117">
        <f t="shared" si="0"/>
        <v>0.44619878424251991</v>
      </c>
    </row>
    <row r="40" spans="1:6" customFormat="1" ht="13.5" customHeight="1" x14ac:dyDescent="0.25">
      <c r="A40" s="99" t="s">
        <v>82</v>
      </c>
      <c r="B40" s="119">
        <v>3.1004224894377641</v>
      </c>
      <c r="C40" s="119">
        <v>1.3157033448975584</v>
      </c>
      <c r="D40" s="119">
        <v>2.1381357075408065</v>
      </c>
      <c r="E40" s="119">
        <v>3.9225601386982589</v>
      </c>
      <c r="F40" s="120">
        <f t="shared" si="0"/>
        <v>1.7844244311574524</v>
      </c>
    </row>
    <row r="41" spans="1:6" customFormat="1" ht="13.5" customHeight="1" x14ac:dyDescent="0.25">
      <c r="A41" s="95" t="s">
        <v>83</v>
      </c>
      <c r="B41" s="121">
        <v>3.5816618911174783E-2</v>
      </c>
      <c r="C41" s="122">
        <v>0</v>
      </c>
      <c r="D41" s="122">
        <v>0.14265335235378032</v>
      </c>
      <c r="E41" s="122">
        <v>0.43842168194499798</v>
      </c>
      <c r="F41" s="117">
        <f t="shared" si="0"/>
        <v>0.29576832959121768</v>
      </c>
    </row>
    <row r="42" spans="1:6" customFormat="1" ht="13.5" customHeight="1" x14ac:dyDescent="0.25">
      <c r="A42" s="99" t="s">
        <v>84</v>
      </c>
      <c r="B42" s="119">
        <v>0.19039086123866053</v>
      </c>
      <c r="C42" s="119">
        <v>4.5940048237050647E-2</v>
      </c>
      <c r="D42" s="119">
        <v>0.79690612914566972</v>
      </c>
      <c r="E42" s="119">
        <v>1.9789648491558263</v>
      </c>
      <c r="F42" s="120">
        <f t="shared" si="0"/>
        <v>1.1820587200101564</v>
      </c>
    </row>
    <row r="43" spans="1:6" customFormat="1" ht="13.5" customHeight="1" x14ac:dyDescent="0.25">
      <c r="A43" s="95" t="s">
        <v>85</v>
      </c>
      <c r="B43" s="121">
        <v>1.5151515151515151</v>
      </c>
      <c r="C43" s="122">
        <v>0</v>
      </c>
      <c r="D43" s="122">
        <v>4.2079207920792081</v>
      </c>
      <c r="E43" s="122">
        <v>2.1665538253215977</v>
      </c>
      <c r="F43" s="117">
        <f t="shared" si="0"/>
        <v>-2.0413669667576104</v>
      </c>
    </row>
    <row r="44" spans="1:6" customFormat="1" ht="13.5" customHeight="1" x14ac:dyDescent="0.25">
      <c r="A44" s="99" t="s">
        <v>86</v>
      </c>
      <c r="B44" s="119">
        <v>0.15050526768436895</v>
      </c>
      <c r="C44" s="119">
        <v>0</v>
      </c>
      <c r="D44" s="119">
        <v>0.62090765409799054</v>
      </c>
      <c r="E44" s="119">
        <v>1.4452856159669649</v>
      </c>
      <c r="F44" s="120">
        <f t="shared" si="0"/>
        <v>0.82437796186897438</v>
      </c>
    </row>
    <row r="45" spans="1:6" customFormat="1" ht="13.5" customHeight="1" x14ac:dyDescent="0.25">
      <c r="A45" s="95" t="s">
        <v>87</v>
      </c>
      <c r="B45" s="121">
        <v>0</v>
      </c>
      <c r="C45" s="122">
        <v>5.7055914796500573E-2</v>
      </c>
      <c r="D45" s="122">
        <v>5.1857439185366774</v>
      </c>
      <c r="E45" s="122">
        <v>5.9557920589439215</v>
      </c>
      <c r="F45" s="117">
        <f t="shared" si="0"/>
        <v>0.77004814040724412</v>
      </c>
    </row>
    <row r="46" spans="1:6" customFormat="1" ht="13.5" customHeight="1" x14ac:dyDescent="0.25">
      <c r="A46" s="99" t="s">
        <v>88</v>
      </c>
      <c r="B46" s="119">
        <v>0.18633540372670807</v>
      </c>
      <c r="C46" s="119">
        <v>0</v>
      </c>
      <c r="D46" s="119">
        <v>8.9076723016905071</v>
      </c>
      <c r="E46" s="119">
        <v>11.237785016286644</v>
      </c>
      <c r="F46" s="120">
        <f t="shared" si="0"/>
        <v>2.3301127145961367</v>
      </c>
    </row>
    <row r="47" spans="1:6" customFormat="1" ht="13.5" customHeight="1" x14ac:dyDescent="0.25">
      <c r="A47" s="97" t="s">
        <v>89</v>
      </c>
      <c r="B47" s="123">
        <v>2.6309930987027177E-2</v>
      </c>
      <c r="C47" s="124">
        <v>0.13963654025175051</v>
      </c>
      <c r="D47" s="124">
        <v>6.4867414935230863E-2</v>
      </c>
      <c r="E47" s="124">
        <v>0.74027072758037227</v>
      </c>
      <c r="F47" s="124">
        <f>E47-D47</f>
        <v>0.67540331264514142</v>
      </c>
    </row>
    <row r="48" spans="1:6" customFormat="1" ht="13.5" customHeight="1" x14ac:dyDescent="0.25">
      <c r="A48" s="99" t="s">
        <v>90</v>
      </c>
      <c r="B48" s="119">
        <v>0.18189167340339529</v>
      </c>
      <c r="C48" s="119">
        <v>0.10856780964444042</v>
      </c>
      <c r="D48" s="119">
        <v>1.2907316410407372</v>
      </c>
      <c r="E48" s="119">
        <v>266</v>
      </c>
      <c r="F48" s="120">
        <f>E48-D48</f>
        <v>264.70926835895926</v>
      </c>
    </row>
    <row r="49" spans="1:8" customFormat="1" ht="12.75" customHeight="1" x14ac:dyDescent="0.25">
      <c r="A49" s="95" t="s">
        <v>91</v>
      </c>
      <c r="B49" s="118">
        <v>0</v>
      </c>
      <c r="C49" s="118">
        <v>0</v>
      </c>
      <c r="D49" s="118">
        <v>0.14717906786590351</v>
      </c>
      <c r="E49" s="118">
        <v>49</v>
      </c>
      <c r="F49" s="118">
        <f t="shared" ref="F49:F50" si="1">E49-D49</f>
        <v>48.852820932134094</v>
      </c>
    </row>
    <row r="50" spans="1:8" ht="3" hidden="1" customHeight="1" x14ac:dyDescent="0.25">
      <c r="A50" s="103" t="s">
        <v>93</v>
      </c>
      <c r="B50" s="125">
        <v>2.6309930987027177E-2</v>
      </c>
      <c r="C50" s="125">
        <v>0.13963654025175051</v>
      </c>
      <c r="D50" s="126">
        <v>6.4867414935230863E-2</v>
      </c>
      <c r="E50" s="153">
        <v>3.1078696200252116</v>
      </c>
      <c r="F50" s="120">
        <f t="shared" si="1"/>
        <v>3.0430022050899805</v>
      </c>
    </row>
    <row r="51" spans="1:8" s="127" customFormat="1" ht="21" customHeight="1" x14ac:dyDescent="0.25">
      <c r="A51" s="152" t="s">
        <v>98</v>
      </c>
      <c r="B51" s="107"/>
      <c r="C51" s="108"/>
      <c r="D51" s="109"/>
      <c r="E51" s="21"/>
      <c r="H51" s="128"/>
    </row>
    <row r="52" spans="1:8" s="127" customFormat="1" ht="15" x14ac:dyDescent="0.25">
      <c r="A52" s="152" t="s">
        <v>99</v>
      </c>
      <c r="B52" s="35"/>
      <c r="C52" s="35"/>
      <c r="D52" s="35"/>
      <c r="E52" s="35"/>
      <c r="H52" s="128"/>
    </row>
    <row r="53" spans="1:8" s="127" customFormat="1" ht="15" x14ac:dyDescent="0.25">
      <c r="A53" s="35"/>
      <c r="B53" s="35"/>
      <c r="C53" s="35"/>
      <c r="D53" s="35"/>
      <c r="E53" s="35"/>
      <c r="H53" s="128"/>
    </row>
    <row r="54" spans="1:8" s="127" customFormat="1" ht="15" x14ac:dyDescent="0.25">
      <c r="A54" s="35"/>
      <c r="B54" s="35"/>
      <c r="C54" s="35"/>
      <c r="D54" s="35"/>
      <c r="E54" s="35"/>
      <c r="H54" s="128"/>
    </row>
    <row r="55" spans="1:8" x14ac:dyDescent="0.15">
      <c r="F55" s="106"/>
    </row>
    <row r="56" spans="1:8" x14ac:dyDescent="0.15">
      <c r="F56" s="106"/>
    </row>
    <row r="57" spans="1:8" x14ac:dyDescent="0.15">
      <c r="F57" s="106"/>
    </row>
    <row r="58" spans="1:8" x14ac:dyDescent="0.15">
      <c r="F58" s="106"/>
    </row>
    <row r="59" spans="1:8" x14ac:dyDescent="0.15">
      <c r="F59" s="106"/>
    </row>
    <row r="60" spans="1:8" x14ac:dyDescent="0.15">
      <c r="F60" s="106"/>
    </row>
    <row r="61" spans="1:8" x14ac:dyDescent="0.15">
      <c r="F61" s="106"/>
    </row>
    <row r="62" spans="1:8" x14ac:dyDescent="0.15">
      <c r="F62" s="106"/>
    </row>
    <row r="63" spans="1:8" x14ac:dyDescent="0.15">
      <c r="F63" s="106"/>
    </row>
    <row r="64" spans="1:8" x14ac:dyDescent="0.15">
      <c r="F64" s="106"/>
    </row>
    <row r="65" spans="6:6" x14ac:dyDescent="0.15">
      <c r="F65" s="106"/>
    </row>
    <row r="66" spans="6:6" x14ac:dyDescent="0.15">
      <c r="F66" s="106"/>
    </row>
    <row r="67" spans="6:6" x14ac:dyDescent="0.15">
      <c r="F67" s="106"/>
    </row>
    <row r="68" spans="6:6" x14ac:dyDescent="0.15">
      <c r="F68" s="106"/>
    </row>
  </sheetData>
  <mergeCells count="1">
    <mergeCell ref="B13:D13"/>
  </mergeCells>
  <pageMargins left="0.51181102362204722" right="0.51181102362204722" top="0.55118110236220474" bottom="0.55118110236220474" header="0.31496062992125984" footer="0.31496062992125984"/>
  <pageSetup scale="94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7"/>
  <sheetViews>
    <sheetView showGridLines="0" view="pageBreakPreview" topLeftCell="A25" zoomScaleNormal="100" zoomScaleSheetLayoutView="100" workbookViewId="0">
      <selection activeCell="A38" sqref="A38:XFD43"/>
    </sheetView>
  </sheetViews>
  <sheetFormatPr baseColWidth="10" defaultColWidth="11.42578125" defaultRowHeight="11.25" x14ac:dyDescent="0.15"/>
  <cols>
    <col min="1" max="1" width="23.42578125" style="13" customWidth="1"/>
    <col min="2" max="2" width="23.140625" style="13" customWidth="1"/>
    <col min="3" max="3" width="4" style="13" customWidth="1"/>
    <col min="4" max="5" width="23.140625" style="13" customWidth="1"/>
    <col min="6" max="6" width="11.5703125" style="13" bestFit="1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2" customFormat="1" ht="15" customHeight="1" x14ac:dyDescent="0.25">
      <c r="E1" s="31" t="s">
        <v>0</v>
      </c>
      <c r="G1" s="13"/>
    </row>
    <row r="2" spans="1:12" customFormat="1" ht="15" customHeight="1" x14ac:dyDescent="0.25">
      <c r="E2" s="32" t="s">
        <v>30</v>
      </c>
      <c r="G2" s="13"/>
    </row>
    <row r="3" spans="1:12" customFormat="1" ht="15" customHeight="1" x14ac:dyDescent="0.25">
      <c r="B3" s="1"/>
      <c r="C3" s="1"/>
      <c r="D3" s="1"/>
      <c r="E3" s="1"/>
      <c r="F3" s="33"/>
      <c r="G3" s="34"/>
    </row>
    <row r="4" spans="1:12" customFormat="1" ht="12.75" customHeight="1" x14ac:dyDescent="0.25">
      <c r="B4" s="1"/>
      <c r="C4" s="1"/>
      <c r="D4" s="1"/>
      <c r="E4" s="1"/>
    </row>
    <row r="5" spans="1:12" customFormat="1" ht="31.5" customHeight="1" x14ac:dyDescent="0.25">
      <c r="A5" s="36" t="s">
        <v>32</v>
      </c>
      <c r="B5" s="2"/>
      <c r="C5" s="2"/>
      <c r="D5" s="2"/>
      <c r="E5" s="2"/>
    </row>
    <row r="6" spans="1:12" customFormat="1" ht="16.5" customHeight="1" x14ac:dyDescent="0.25">
      <c r="A6" s="3" t="s">
        <v>1</v>
      </c>
      <c r="D6" s="4"/>
      <c r="E6" s="4"/>
    </row>
    <row r="7" spans="1:12" customFormat="1" ht="9.75" customHeight="1" x14ac:dyDescent="0.25">
      <c r="A7" s="5"/>
      <c r="B7" s="155"/>
      <c r="C7" s="155"/>
      <c r="D7" s="155"/>
      <c r="E7" s="155"/>
    </row>
    <row r="8" spans="1:12" s="9" customFormat="1" ht="27" x14ac:dyDescent="0.25">
      <c r="A8" s="6" t="s">
        <v>2</v>
      </c>
      <c r="B8" s="7" t="s">
        <v>3</v>
      </c>
      <c r="C8" s="7"/>
      <c r="D8" s="7" t="s">
        <v>4</v>
      </c>
      <c r="E8" s="7" t="s">
        <v>5</v>
      </c>
      <c r="F8" s="8"/>
      <c r="G8" s="8"/>
      <c r="H8" s="8"/>
      <c r="I8" s="8"/>
      <c r="J8" s="8"/>
      <c r="K8" s="8"/>
      <c r="L8" s="8"/>
    </row>
    <row r="9" spans="1:12" ht="15" hidden="1" x14ac:dyDescent="0.25">
      <c r="A9" s="10" t="s">
        <v>6</v>
      </c>
      <c r="B9" s="11"/>
      <c r="C9" s="11"/>
      <c r="D9" s="11"/>
      <c r="E9" s="12"/>
      <c r="F9"/>
      <c r="G9"/>
      <c r="H9"/>
      <c r="I9"/>
      <c r="J9"/>
      <c r="K9"/>
      <c r="L9"/>
    </row>
    <row r="10" spans="1:12" ht="15" x14ac:dyDescent="0.25">
      <c r="A10" s="14">
        <v>2017</v>
      </c>
      <c r="B10" s="15">
        <v>340334.69999999995</v>
      </c>
      <c r="C10" s="15"/>
      <c r="D10" s="15">
        <v>100494.15695999999</v>
      </c>
      <c r="E10" s="16">
        <f t="shared" ref="E10:E12" si="0">(D10/B10)*100</f>
        <v>29.528037240986592</v>
      </c>
      <c r="F10"/>
      <c r="G10"/>
      <c r="H10"/>
      <c r="I10"/>
      <c r="J10"/>
      <c r="K10"/>
      <c r="L10"/>
    </row>
    <row r="11" spans="1:12" ht="15" x14ac:dyDescent="0.25">
      <c r="A11" s="17">
        <v>2018</v>
      </c>
      <c r="B11" s="18">
        <v>340765.00000000006</v>
      </c>
      <c r="C11" s="18"/>
      <c r="D11" s="18">
        <v>80275.926240000015</v>
      </c>
      <c r="E11" s="19">
        <f t="shared" si="0"/>
        <v>23.557562026616583</v>
      </c>
      <c r="F11"/>
      <c r="G11"/>
      <c r="H11"/>
      <c r="I11"/>
      <c r="J11"/>
      <c r="K11"/>
      <c r="L11"/>
    </row>
    <row r="12" spans="1:12" ht="15" x14ac:dyDescent="0.25">
      <c r="A12" s="20" t="s">
        <v>7</v>
      </c>
      <c r="B12" s="15">
        <v>297383.7</v>
      </c>
      <c r="C12" s="15"/>
      <c r="D12" s="15">
        <v>83288.235000000001</v>
      </c>
      <c r="E12" s="16">
        <f t="shared" si="0"/>
        <v>28.006993994627145</v>
      </c>
      <c r="F12"/>
      <c r="G12"/>
      <c r="H12"/>
      <c r="I12"/>
      <c r="J12"/>
      <c r="K12"/>
      <c r="L12"/>
    </row>
    <row r="13" spans="1:12" ht="15" x14ac:dyDescent="0.25">
      <c r="A13" s="17">
        <v>2020</v>
      </c>
      <c r="B13" s="18">
        <v>318785.24699999997</v>
      </c>
      <c r="C13" s="18"/>
      <c r="D13" s="18">
        <v>88166.963893095613</v>
      </c>
      <c r="E13" s="19">
        <f>(D13/B13)*100</f>
        <v>27.657165669619467</v>
      </c>
      <c r="F13"/>
      <c r="G13"/>
      <c r="H13"/>
      <c r="I13"/>
      <c r="J13"/>
      <c r="K13"/>
      <c r="L13"/>
    </row>
    <row r="14" spans="1:12" ht="12" customHeight="1" x14ac:dyDescent="0.25">
      <c r="A14" s="21"/>
      <c r="B14" s="21"/>
      <c r="C14" s="21"/>
      <c r="D14" s="21"/>
      <c r="E14" s="22"/>
      <c r="F14"/>
      <c r="G14"/>
      <c r="H14"/>
      <c r="I14"/>
      <c r="J14"/>
      <c r="K14"/>
      <c r="L14"/>
    </row>
    <row r="15" spans="1:12" ht="20.25" customHeight="1" x14ac:dyDescent="0.3">
      <c r="A15" s="23" t="s">
        <v>31</v>
      </c>
      <c r="B15" s="24">
        <f>B13-B12</f>
        <v>21401.546999999962</v>
      </c>
      <c r="C15" s="24"/>
      <c r="D15" s="24">
        <f t="shared" ref="D15:E15" si="1">D13-D12</f>
        <v>4878.7288930956129</v>
      </c>
      <c r="E15" s="24">
        <f t="shared" si="1"/>
        <v>-0.34982832500767813</v>
      </c>
      <c r="F15"/>
      <c r="G15"/>
      <c r="H15"/>
      <c r="I15"/>
      <c r="J15"/>
      <c r="K15"/>
      <c r="L15"/>
    </row>
    <row r="16" spans="1:12" ht="15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5" x14ac:dyDescent="0.25">
      <c r="A17" t="str">
        <f>A8</f>
        <v>Año</v>
      </c>
      <c r="B17" t="str">
        <f>B8</f>
        <v>Gasto total ejercido</v>
      </c>
      <c r="C17"/>
      <c r="D17" t="str">
        <f>D8</f>
        <v>Gasto Ejercido en docentes</v>
      </c>
      <c r="E17" t="str">
        <f>E8</f>
        <v>Costo docente (%)</v>
      </c>
      <c r="F17"/>
      <c r="G17"/>
      <c r="H17"/>
      <c r="I17"/>
      <c r="J17"/>
      <c r="K17"/>
      <c r="L17"/>
    </row>
    <row r="18" spans="1:12" ht="15" x14ac:dyDescent="0.25">
      <c r="A18">
        <f t="shared" ref="A18:E21" si="2">A10</f>
        <v>2017</v>
      </c>
      <c r="B18">
        <f t="shared" si="2"/>
        <v>340334.69999999995</v>
      </c>
      <c r="C18"/>
      <c r="D18">
        <f t="shared" si="2"/>
        <v>100494.15695999999</v>
      </c>
      <c r="E18">
        <f t="shared" si="2"/>
        <v>29.528037240986592</v>
      </c>
      <c r="F18"/>
      <c r="G18"/>
      <c r="H18"/>
      <c r="I18"/>
      <c r="J18"/>
      <c r="K18"/>
      <c r="L18"/>
    </row>
    <row r="19" spans="1:12" ht="15" x14ac:dyDescent="0.25">
      <c r="A19">
        <f t="shared" si="2"/>
        <v>2018</v>
      </c>
      <c r="B19">
        <f t="shared" si="2"/>
        <v>340765.00000000006</v>
      </c>
      <c r="C19"/>
      <c r="D19">
        <f t="shared" si="2"/>
        <v>80275.926240000015</v>
      </c>
      <c r="E19">
        <f t="shared" si="2"/>
        <v>23.557562026616583</v>
      </c>
      <c r="F19"/>
      <c r="G19"/>
      <c r="H19"/>
      <c r="I19"/>
      <c r="J19"/>
      <c r="K19"/>
      <c r="L19"/>
    </row>
    <row r="20" spans="1:12" ht="15" x14ac:dyDescent="0.25">
      <c r="A20" t="str">
        <f t="shared" si="2"/>
        <v>2019</v>
      </c>
      <c r="B20">
        <f t="shared" si="2"/>
        <v>297383.7</v>
      </c>
      <c r="C20"/>
      <c r="D20">
        <f t="shared" si="2"/>
        <v>83288.235000000001</v>
      </c>
      <c r="E20">
        <f t="shared" si="2"/>
        <v>28.006993994627145</v>
      </c>
      <c r="F20"/>
      <c r="G20"/>
      <c r="H20"/>
      <c r="I20"/>
      <c r="J20"/>
      <c r="K20"/>
      <c r="L20"/>
    </row>
    <row r="21" spans="1:12" ht="15" x14ac:dyDescent="0.25">
      <c r="A21">
        <f t="shared" si="2"/>
        <v>2020</v>
      </c>
      <c r="B21">
        <f t="shared" si="2"/>
        <v>318785.24699999997</v>
      </c>
      <c r="C21"/>
      <c r="D21">
        <f t="shared" si="2"/>
        <v>88166.963893095613</v>
      </c>
      <c r="E21">
        <f t="shared" si="2"/>
        <v>27.657165669619467</v>
      </c>
      <c r="F21"/>
      <c r="G21"/>
      <c r="H21"/>
      <c r="I21"/>
      <c r="J21"/>
      <c r="K21"/>
      <c r="L21"/>
    </row>
    <row r="22" spans="1:12" ht="15" x14ac:dyDescent="0.25">
      <c r="A22" t="e">
        <f>#REF!</f>
        <v>#REF!</v>
      </c>
      <c r="B22" t="e">
        <f>#REF!</f>
        <v>#REF!</v>
      </c>
      <c r="C22"/>
      <c r="D22" t="e">
        <f>#REF!</f>
        <v>#REF!</v>
      </c>
      <c r="E22" t="e">
        <f>#REF!</f>
        <v>#REF!</v>
      </c>
      <c r="F22"/>
      <c r="G22"/>
      <c r="H22"/>
      <c r="I22"/>
      <c r="J22"/>
      <c r="K22"/>
      <c r="L22"/>
    </row>
    <row r="23" spans="1:12" ht="15" x14ac:dyDescent="0.25">
      <c r="A23" t="e">
        <f>#REF!</f>
        <v>#REF!</v>
      </c>
      <c r="B23" t="e">
        <f>#REF!</f>
        <v>#REF!</v>
      </c>
      <c r="C23"/>
      <c r="D23" t="e">
        <f>#REF!</f>
        <v>#REF!</v>
      </c>
      <c r="E23" t="e">
        <f>#REF!</f>
        <v>#REF!</v>
      </c>
      <c r="F23"/>
      <c r="G23"/>
      <c r="H23"/>
      <c r="I23"/>
      <c r="J23"/>
      <c r="K23"/>
      <c r="L23"/>
    </row>
    <row r="24" spans="1:12" ht="15" x14ac:dyDescent="0.25">
      <c r="A24" t="e">
        <f>#REF!</f>
        <v>#REF!</v>
      </c>
      <c r="B24" t="e">
        <f>#REF!</f>
        <v>#REF!</v>
      </c>
      <c r="C24"/>
      <c r="D24" t="e">
        <f>#REF!</f>
        <v>#REF!</v>
      </c>
      <c r="E24" t="e">
        <f>#REF!</f>
        <v>#REF!</v>
      </c>
      <c r="F24"/>
      <c r="G24"/>
      <c r="H24"/>
      <c r="I24"/>
      <c r="J24"/>
      <c r="K24"/>
      <c r="L24"/>
    </row>
    <row r="25" spans="1:12" ht="1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 s="152" t="s">
        <v>8</v>
      </c>
      <c r="B35" s="35"/>
      <c r="C35" s="35"/>
      <c r="D35" s="35"/>
      <c r="E35" s="35"/>
      <c r="F35"/>
      <c r="G35"/>
      <c r="H35"/>
      <c r="I35"/>
      <c r="J35"/>
      <c r="K35"/>
      <c r="L35"/>
    </row>
    <row r="36" spans="1:12" ht="15" x14ac:dyDescent="0.25">
      <c r="A36" s="152" t="s">
        <v>105</v>
      </c>
      <c r="B36" s="35"/>
      <c r="C36" s="35"/>
      <c r="D36" s="35"/>
      <c r="E36" s="35"/>
      <c r="F36"/>
      <c r="G36"/>
      <c r="H36"/>
      <c r="I36"/>
      <c r="J36"/>
      <c r="K36"/>
      <c r="L36"/>
    </row>
    <row r="37" spans="1:12" ht="15" x14ac:dyDescent="0.25">
      <c r="A37" s="35"/>
      <c r="B37" s="35"/>
      <c r="C37" s="35"/>
      <c r="D37" s="35"/>
      <c r="E37" s="35"/>
      <c r="F37"/>
      <c r="G37"/>
      <c r="H37"/>
      <c r="I37"/>
      <c r="J37"/>
      <c r="K37"/>
      <c r="L37"/>
    </row>
  </sheetData>
  <mergeCells count="1">
    <mergeCell ref="B7:E7"/>
  </mergeCells>
  <pageMargins left="0.51181102362204722" right="0.51181102362204722" top="0.55118110236220474" bottom="0.55118110236220474" header="0.31496062992125984" footer="0.31496062992125984"/>
  <pageSetup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7"/>
  <sheetViews>
    <sheetView showGridLines="0" view="pageBreakPreview" topLeftCell="A24" zoomScale="60" zoomScaleNormal="100" workbookViewId="0">
      <selection activeCell="A38" sqref="A38:XFD42"/>
    </sheetView>
  </sheetViews>
  <sheetFormatPr baseColWidth="10" defaultColWidth="11.42578125" defaultRowHeight="11.25" x14ac:dyDescent="0.15"/>
  <cols>
    <col min="1" max="1" width="23.42578125" style="13" customWidth="1"/>
    <col min="2" max="2" width="23.140625" style="13" customWidth="1"/>
    <col min="3" max="3" width="4.42578125" style="13" customWidth="1"/>
    <col min="4" max="5" width="23.140625" style="13" customWidth="1"/>
    <col min="6" max="6" width="11.5703125" style="13" bestFit="1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2" customFormat="1" ht="15" customHeight="1" x14ac:dyDescent="0.25">
      <c r="E1" s="31" t="s">
        <v>0</v>
      </c>
      <c r="G1" s="13"/>
    </row>
    <row r="2" spans="1:12" customFormat="1" ht="15" customHeight="1" x14ac:dyDescent="0.25">
      <c r="E2" s="32" t="s">
        <v>30</v>
      </c>
      <c r="G2" s="13"/>
    </row>
    <row r="3" spans="1:12" customFormat="1" ht="15" customHeight="1" x14ac:dyDescent="0.25">
      <c r="B3" s="1"/>
      <c r="C3" s="1"/>
      <c r="D3" s="1"/>
      <c r="E3" s="1"/>
    </row>
    <row r="4" spans="1:12" customFormat="1" ht="12.75" customHeight="1" x14ac:dyDescent="0.25">
      <c r="B4" s="1"/>
      <c r="C4" s="1"/>
      <c r="D4" s="1"/>
      <c r="E4" s="1"/>
    </row>
    <row r="5" spans="1:12" customFormat="1" ht="31.5" customHeight="1" x14ac:dyDescent="0.25">
      <c r="A5" s="36" t="s">
        <v>33</v>
      </c>
      <c r="B5" s="2"/>
      <c r="C5" s="2"/>
      <c r="D5" s="2"/>
      <c r="E5" s="2"/>
    </row>
    <row r="6" spans="1:12" customFormat="1" ht="16.5" customHeight="1" x14ac:dyDescent="0.25">
      <c r="A6" s="3" t="s">
        <v>1</v>
      </c>
      <c r="D6" s="4"/>
      <c r="E6" s="4"/>
    </row>
    <row r="7" spans="1:12" customFormat="1" ht="9.75" customHeight="1" x14ac:dyDescent="0.25">
      <c r="A7" s="5"/>
      <c r="B7" s="155"/>
      <c r="C7" s="155"/>
      <c r="D7" s="155"/>
      <c r="E7" s="155"/>
    </row>
    <row r="8" spans="1:12" s="27" customFormat="1" ht="40.5" x14ac:dyDescent="0.25">
      <c r="A8" s="6" t="s">
        <v>2</v>
      </c>
      <c r="B8" s="7" t="s">
        <v>9</v>
      </c>
      <c r="C8" s="7"/>
      <c r="D8" s="7" t="s">
        <v>10</v>
      </c>
      <c r="E8" s="7" t="s">
        <v>11</v>
      </c>
      <c r="F8" s="25"/>
      <c r="G8" s="26"/>
      <c r="H8" s="26"/>
      <c r="I8" s="26"/>
      <c r="J8" s="26"/>
      <c r="K8" s="26"/>
      <c r="L8" s="26"/>
    </row>
    <row r="9" spans="1:12" ht="15" hidden="1" x14ac:dyDescent="0.25">
      <c r="A9" s="10" t="s">
        <v>6</v>
      </c>
      <c r="B9" s="11"/>
      <c r="C9" s="11"/>
      <c r="D9" s="11"/>
      <c r="E9" s="12"/>
      <c r="F9"/>
      <c r="G9"/>
      <c r="H9"/>
      <c r="I9"/>
      <c r="J9"/>
      <c r="K9"/>
      <c r="L9"/>
    </row>
    <row r="10" spans="1:12" ht="15" x14ac:dyDescent="0.25">
      <c r="A10" s="14">
        <v>2017</v>
      </c>
      <c r="B10" s="15">
        <v>341839.19999999995</v>
      </c>
      <c r="C10" s="15"/>
      <c r="D10" s="15">
        <v>340334.69999999995</v>
      </c>
      <c r="E10" s="16">
        <f>(D10/B10)*100</f>
        <v>99.559880786053796</v>
      </c>
      <c r="F10"/>
      <c r="G10"/>
      <c r="H10"/>
      <c r="I10"/>
      <c r="J10"/>
      <c r="K10"/>
      <c r="L10"/>
    </row>
    <row r="11" spans="1:12" ht="15" x14ac:dyDescent="0.25">
      <c r="A11" s="17">
        <v>2018</v>
      </c>
      <c r="B11" s="18">
        <v>344938.7</v>
      </c>
      <c r="C11" s="18"/>
      <c r="D11" s="18">
        <v>340765.00000000006</v>
      </c>
      <c r="E11" s="19">
        <f>(D11/B11)*100</f>
        <v>98.790016892856627</v>
      </c>
      <c r="F11"/>
      <c r="G11"/>
      <c r="H11"/>
      <c r="I11"/>
      <c r="J11"/>
      <c r="K11"/>
      <c r="L11"/>
    </row>
    <row r="12" spans="1:12" ht="15" x14ac:dyDescent="0.25">
      <c r="A12" s="20">
        <v>2019</v>
      </c>
      <c r="B12" s="15">
        <v>298904.42800000001</v>
      </c>
      <c r="C12" s="15"/>
      <c r="D12" s="15">
        <v>297383.7</v>
      </c>
      <c r="E12" s="16">
        <f t="shared" ref="E12:E13" si="0">(D12/B12)*100</f>
        <v>99.491232695957251</v>
      </c>
      <c r="F12"/>
      <c r="G12"/>
      <c r="H12"/>
      <c r="I12"/>
      <c r="J12"/>
      <c r="K12"/>
      <c r="L12"/>
    </row>
    <row r="13" spans="1:12" ht="15" x14ac:dyDescent="0.25">
      <c r="A13" s="17">
        <v>2020</v>
      </c>
      <c r="B13" s="18">
        <v>318785.24699999997</v>
      </c>
      <c r="C13" s="18"/>
      <c r="D13" s="18">
        <v>318785.24699999997</v>
      </c>
      <c r="E13" s="19">
        <f t="shared" si="0"/>
        <v>100</v>
      </c>
      <c r="F13"/>
      <c r="G13"/>
      <c r="H13"/>
      <c r="I13"/>
      <c r="J13"/>
      <c r="K13"/>
      <c r="L13"/>
    </row>
    <row r="14" spans="1:12" ht="12" customHeight="1" x14ac:dyDescent="0.25">
      <c r="A14" s="21"/>
      <c r="B14" s="21"/>
      <c r="C14" s="21"/>
      <c r="D14" s="21"/>
      <c r="E14" s="22"/>
      <c r="F14"/>
      <c r="G14"/>
      <c r="H14"/>
      <c r="I14"/>
      <c r="J14"/>
      <c r="K14"/>
      <c r="L14"/>
    </row>
    <row r="15" spans="1:12" ht="20.25" customHeight="1" x14ac:dyDescent="0.3">
      <c r="A15" s="23" t="s">
        <v>31</v>
      </c>
      <c r="B15" s="28">
        <f>B13-B12</f>
        <v>19880.818999999959</v>
      </c>
      <c r="C15" s="28"/>
      <c r="D15" s="28">
        <f t="shared" ref="D15:E15" si="1">D13-D12</f>
        <v>21401.546999999962</v>
      </c>
      <c r="E15" s="24">
        <f t="shared" si="1"/>
        <v>0.50876730404274895</v>
      </c>
      <c r="F15"/>
      <c r="G15"/>
      <c r="H15"/>
      <c r="I15"/>
      <c r="J15"/>
      <c r="K15"/>
      <c r="L15"/>
    </row>
    <row r="16" spans="1:12" ht="15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7.25" customHeight="1" x14ac:dyDescent="0.25">
      <c r="A17" t="str">
        <f>A8</f>
        <v>Año</v>
      </c>
      <c r="B17" t="str">
        <f>B8</f>
        <v>Presupuesto Reprogramado total</v>
      </c>
      <c r="C17"/>
      <c r="D17" t="str">
        <f>D8</f>
        <v>Presupuesto
Ejercido Total</v>
      </c>
      <c r="E17" s="29" t="str">
        <f>E8</f>
        <v>Evolución del Presupuesto Reprogramado Total</v>
      </c>
      <c r="F17"/>
      <c r="G17"/>
      <c r="H17"/>
      <c r="I17"/>
      <c r="J17"/>
      <c r="K17"/>
      <c r="L17"/>
    </row>
    <row r="18" spans="1:12" ht="15" x14ac:dyDescent="0.25">
      <c r="A18">
        <f t="shared" ref="A18:E21" si="2">A10</f>
        <v>2017</v>
      </c>
      <c r="B18">
        <f t="shared" si="2"/>
        <v>341839.19999999995</v>
      </c>
      <c r="C18"/>
      <c r="D18">
        <f t="shared" si="2"/>
        <v>340334.69999999995</v>
      </c>
      <c r="E18">
        <f t="shared" si="2"/>
        <v>99.559880786053796</v>
      </c>
      <c r="F18"/>
      <c r="G18"/>
      <c r="H18"/>
      <c r="I18"/>
      <c r="J18"/>
      <c r="K18"/>
      <c r="L18"/>
    </row>
    <row r="19" spans="1:12" ht="15" x14ac:dyDescent="0.25">
      <c r="A19">
        <f t="shared" si="2"/>
        <v>2018</v>
      </c>
      <c r="B19">
        <f t="shared" si="2"/>
        <v>344938.7</v>
      </c>
      <c r="C19"/>
      <c r="D19">
        <f t="shared" si="2"/>
        <v>340765.00000000006</v>
      </c>
      <c r="E19">
        <f t="shared" si="2"/>
        <v>98.790016892856627</v>
      </c>
      <c r="F19"/>
      <c r="G19"/>
      <c r="H19"/>
      <c r="I19"/>
      <c r="J19"/>
      <c r="K19"/>
      <c r="L19"/>
    </row>
    <row r="20" spans="1:12" ht="15" x14ac:dyDescent="0.25">
      <c r="A20">
        <f t="shared" si="2"/>
        <v>2019</v>
      </c>
      <c r="B20">
        <f t="shared" si="2"/>
        <v>298904.42800000001</v>
      </c>
      <c r="C20"/>
      <c r="D20">
        <f t="shared" si="2"/>
        <v>297383.7</v>
      </c>
      <c r="E20">
        <f t="shared" si="2"/>
        <v>99.491232695957251</v>
      </c>
      <c r="F20"/>
      <c r="G20"/>
      <c r="H20"/>
      <c r="I20"/>
      <c r="J20"/>
      <c r="K20"/>
      <c r="L20"/>
    </row>
    <row r="21" spans="1:12" ht="15" x14ac:dyDescent="0.25">
      <c r="A21">
        <f t="shared" si="2"/>
        <v>2020</v>
      </c>
      <c r="B21">
        <f t="shared" si="2"/>
        <v>318785.24699999997</v>
      </c>
      <c r="C21"/>
      <c r="D21">
        <f t="shared" si="2"/>
        <v>318785.24699999997</v>
      </c>
      <c r="E21">
        <f t="shared" si="2"/>
        <v>100</v>
      </c>
      <c r="F21"/>
      <c r="G21"/>
      <c r="H21"/>
      <c r="I21"/>
      <c r="J21"/>
      <c r="K21"/>
      <c r="L21"/>
    </row>
    <row r="22" spans="1:12" ht="15" x14ac:dyDescent="0.25">
      <c r="A22" t="e">
        <f>#REF!</f>
        <v>#REF!</v>
      </c>
      <c r="B22" t="e">
        <f>#REF!</f>
        <v>#REF!</v>
      </c>
      <c r="C22"/>
      <c r="D22" t="e">
        <f>#REF!</f>
        <v>#REF!</v>
      </c>
      <c r="E22" t="e">
        <f>#REF!</f>
        <v>#REF!</v>
      </c>
      <c r="F22"/>
      <c r="G22"/>
      <c r="H22"/>
      <c r="I22"/>
      <c r="J22"/>
      <c r="K22"/>
      <c r="L22"/>
    </row>
    <row r="23" spans="1:12" ht="15" x14ac:dyDescent="0.25">
      <c r="A23" t="e">
        <f>#REF!</f>
        <v>#REF!</v>
      </c>
      <c r="B23" t="e">
        <f>#REF!</f>
        <v>#REF!</v>
      </c>
      <c r="C23"/>
      <c r="D23" t="e">
        <f>#REF!</f>
        <v>#REF!</v>
      </c>
      <c r="E23" t="e">
        <f>#REF!</f>
        <v>#REF!</v>
      </c>
      <c r="F23"/>
      <c r="G23"/>
      <c r="H23"/>
      <c r="I23"/>
      <c r="J23"/>
      <c r="K23"/>
      <c r="L23"/>
    </row>
    <row r="24" spans="1:12" ht="15" x14ac:dyDescent="0.25">
      <c r="A24" t="e">
        <f>#REF!</f>
        <v>#REF!</v>
      </c>
      <c r="B24" t="e">
        <f>#REF!</f>
        <v>#REF!</v>
      </c>
      <c r="C24"/>
      <c r="D24" t="e">
        <f>#REF!</f>
        <v>#REF!</v>
      </c>
      <c r="E24" t="e">
        <f>#REF!</f>
        <v>#REF!</v>
      </c>
      <c r="F24"/>
      <c r="G24"/>
      <c r="H24"/>
      <c r="I24"/>
      <c r="J24"/>
      <c r="K24"/>
      <c r="L24"/>
    </row>
    <row r="25" spans="1:12" ht="1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 s="152" t="s">
        <v>8</v>
      </c>
      <c r="B35" s="35"/>
      <c r="C35" s="35"/>
      <c r="D35" s="35"/>
      <c r="E35" s="35"/>
      <c r="F35"/>
      <c r="G35"/>
      <c r="H35"/>
      <c r="I35"/>
      <c r="J35"/>
      <c r="K35"/>
      <c r="L35"/>
    </row>
    <row r="36" spans="1:12" ht="15" x14ac:dyDescent="0.25">
      <c r="A36" s="152" t="s">
        <v>105</v>
      </c>
      <c r="B36" s="35"/>
      <c r="C36" s="35"/>
      <c r="D36" s="35"/>
      <c r="E36" s="35"/>
      <c r="F36"/>
      <c r="G36"/>
      <c r="H36"/>
      <c r="I36"/>
      <c r="J36"/>
      <c r="K36"/>
      <c r="L36"/>
    </row>
    <row r="37" spans="1:12" ht="15" x14ac:dyDescent="0.25">
      <c r="A37" s="35"/>
      <c r="B37" s="35"/>
      <c r="C37" s="35"/>
      <c r="D37" s="35"/>
      <c r="E37" s="35"/>
      <c r="F37"/>
      <c r="G37"/>
      <c r="H37"/>
      <c r="I37"/>
      <c r="J37"/>
      <c r="K37"/>
      <c r="L37"/>
    </row>
  </sheetData>
  <mergeCells count="1">
    <mergeCell ref="B7:E7"/>
  </mergeCells>
  <pageMargins left="0.51181102362204722" right="0.51181102362204722" top="0.55118110236220474" bottom="0.55118110236220474" header="0.31496062992125984" footer="0.31496062992125984"/>
  <pageSetup scale="9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8"/>
  <sheetViews>
    <sheetView showGridLines="0" view="pageBreakPreview" topLeftCell="A13" zoomScale="60" zoomScaleNormal="100" workbookViewId="0">
      <selection activeCell="A39" sqref="A39:XFD44"/>
    </sheetView>
  </sheetViews>
  <sheetFormatPr baseColWidth="10" defaultColWidth="11.42578125" defaultRowHeight="11.25" x14ac:dyDescent="0.15"/>
  <cols>
    <col min="1" max="1" width="23.42578125" style="13" customWidth="1"/>
    <col min="2" max="2" width="23.140625" style="13" customWidth="1"/>
    <col min="3" max="3" width="5" style="13" customWidth="1"/>
    <col min="4" max="5" width="23.140625" style="13" customWidth="1"/>
    <col min="6" max="6" width="11.5703125" style="13" bestFit="1" customWidth="1"/>
    <col min="7" max="7" width="15.140625" style="13" bestFit="1" customWidth="1"/>
    <col min="8" max="8" width="11.5703125" style="13" bestFit="1" customWidth="1"/>
    <col min="9" max="9" width="15.140625" style="13" bestFit="1" customWidth="1"/>
    <col min="10" max="10" width="11.5703125" style="13" bestFit="1" customWidth="1"/>
    <col min="11" max="11" width="20.140625" style="13" bestFit="1" customWidth="1"/>
    <col min="12" max="12" width="16.5703125" style="13" bestFit="1" customWidth="1"/>
    <col min="13" max="16384" width="11.42578125" style="13"/>
  </cols>
  <sheetData>
    <row r="1" spans="1:12" customFormat="1" ht="15" customHeight="1" x14ac:dyDescent="0.25">
      <c r="E1" s="31" t="s">
        <v>0</v>
      </c>
      <c r="G1" s="13"/>
    </row>
    <row r="2" spans="1:12" customFormat="1" ht="15" customHeight="1" x14ac:dyDescent="0.25">
      <c r="E2" s="32" t="s">
        <v>30</v>
      </c>
      <c r="G2" s="13"/>
    </row>
    <row r="3" spans="1:12" customFormat="1" ht="15" customHeight="1" x14ac:dyDescent="0.25">
      <c r="B3" s="1"/>
      <c r="C3" s="1"/>
      <c r="D3" s="1"/>
      <c r="E3" s="1"/>
    </row>
    <row r="4" spans="1:12" customFormat="1" ht="12.75" customHeight="1" x14ac:dyDescent="0.25">
      <c r="B4" s="1"/>
      <c r="C4" s="1"/>
      <c r="D4" s="1"/>
      <c r="E4" s="1"/>
    </row>
    <row r="5" spans="1:12" customFormat="1" ht="31.5" customHeight="1" x14ac:dyDescent="0.25">
      <c r="A5" s="36" t="s">
        <v>34</v>
      </c>
      <c r="B5" s="2"/>
      <c r="C5" s="2"/>
      <c r="D5" s="2"/>
      <c r="E5" s="2"/>
    </row>
    <row r="6" spans="1:12" customFormat="1" ht="16.5" customHeight="1" x14ac:dyDescent="0.25">
      <c r="A6" s="3" t="s">
        <v>1</v>
      </c>
      <c r="D6" s="4"/>
      <c r="E6" s="4"/>
    </row>
    <row r="7" spans="1:12" customFormat="1" ht="9.75" customHeight="1" x14ac:dyDescent="0.25">
      <c r="A7" s="5"/>
      <c r="B7" s="155"/>
      <c r="C7" s="155"/>
      <c r="D7" s="155"/>
      <c r="E7" s="155"/>
    </row>
    <row r="8" spans="1:12" s="27" customFormat="1" ht="54" x14ac:dyDescent="0.25">
      <c r="A8" s="6" t="s">
        <v>2</v>
      </c>
      <c r="B8" s="7" t="s">
        <v>12</v>
      </c>
      <c r="C8" s="7"/>
      <c r="D8" s="7" t="s">
        <v>13</v>
      </c>
      <c r="E8" s="7" t="s">
        <v>14</v>
      </c>
      <c r="F8" s="25"/>
      <c r="G8" s="26"/>
      <c r="H8" s="26"/>
      <c r="I8" s="26"/>
      <c r="J8" s="26"/>
      <c r="K8" s="26"/>
      <c r="L8" s="26"/>
    </row>
    <row r="9" spans="1:12" ht="15" hidden="1" x14ac:dyDescent="0.25">
      <c r="A9" s="10" t="s">
        <v>6</v>
      </c>
      <c r="B9" s="11"/>
      <c r="C9" s="11"/>
      <c r="D9" s="11"/>
      <c r="E9" s="12"/>
      <c r="F9"/>
      <c r="G9"/>
      <c r="H9"/>
      <c r="I9"/>
      <c r="J9"/>
      <c r="K9"/>
      <c r="L9"/>
    </row>
    <row r="10" spans="1:12" ht="15" x14ac:dyDescent="0.25">
      <c r="A10" s="14">
        <v>2017</v>
      </c>
      <c r="B10" s="15">
        <v>337092.49999999994</v>
      </c>
      <c r="C10" s="15"/>
      <c r="D10" s="15">
        <v>337092.49999999994</v>
      </c>
      <c r="E10" s="16">
        <f>(D10/B10)*100</f>
        <v>100</v>
      </c>
      <c r="F10"/>
      <c r="G10"/>
      <c r="H10"/>
      <c r="I10"/>
      <c r="J10"/>
      <c r="K10"/>
      <c r="L10"/>
    </row>
    <row r="11" spans="1:12" ht="15" x14ac:dyDescent="0.25">
      <c r="A11" s="17">
        <v>2018</v>
      </c>
      <c r="B11" s="18">
        <v>338675.00000000006</v>
      </c>
      <c r="C11" s="18"/>
      <c r="D11" s="18">
        <v>338675.00000000006</v>
      </c>
      <c r="E11" s="19">
        <f>(D11/B11)*100</f>
        <v>100</v>
      </c>
      <c r="F11"/>
      <c r="G11"/>
      <c r="H11"/>
      <c r="I11"/>
      <c r="J11"/>
      <c r="K11"/>
      <c r="L11"/>
    </row>
    <row r="12" spans="1:12" ht="15" x14ac:dyDescent="0.25">
      <c r="A12" s="20">
        <v>2019</v>
      </c>
      <c r="B12" s="15">
        <v>293830.853</v>
      </c>
      <c r="C12" s="15"/>
      <c r="D12" s="15">
        <v>293830.853</v>
      </c>
      <c r="E12" s="16">
        <f t="shared" ref="E12:E13" si="0">(D12/B12)*100</f>
        <v>100</v>
      </c>
      <c r="F12"/>
      <c r="G12"/>
      <c r="H12"/>
      <c r="I12"/>
      <c r="J12"/>
      <c r="K12"/>
      <c r="L12"/>
    </row>
    <row r="13" spans="1:12" ht="15" x14ac:dyDescent="0.25">
      <c r="A13" s="17">
        <v>2020</v>
      </c>
      <c r="B13" s="18">
        <v>305075.35700000002</v>
      </c>
      <c r="C13" s="18"/>
      <c r="D13" s="18">
        <v>305075.35700000002</v>
      </c>
      <c r="E13" s="19">
        <f t="shared" si="0"/>
        <v>100</v>
      </c>
      <c r="F13"/>
      <c r="G13"/>
      <c r="H13"/>
      <c r="I13"/>
      <c r="J13"/>
      <c r="K13"/>
      <c r="L13"/>
    </row>
    <row r="14" spans="1:12" ht="12" customHeight="1" x14ac:dyDescent="0.25">
      <c r="A14" s="21"/>
      <c r="B14" s="21"/>
      <c r="C14" s="21"/>
      <c r="D14" s="21"/>
      <c r="E14" s="22"/>
      <c r="F14"/>
      <c r="G14"/>
      <c r="H14"/>
      <c r="I14"/>
      <c r="J14"/>
      <c r="K14"/>
      <c r="L14"/>
    </row>
    <row r="15" spans="1:12" ht="20.25" customHeight="1" x14ac:dyDescent="0.3">
      <c r="A15" s="23" t="s">
        <v>31</v>
      </c>
      <c r="B15" s="24">
        <f>B13-B12</f>
        <v>11244.504000000015</v>
      </c>
      <c r="C15" s="24"/>
      <c r="D15" s="24">
        <f t="shared" ref="D15:E15" si="1">D13-D12</f>
        <v>11244.504000000015</v>
      </c>
      <c r="E15" s="24">
        <f t="shared" si="1"/>
        <v>0</v>
      </c>
      <c r="F15"/>
      <c r="G15"/>
      <c r="H15"/>
      <c r="I15"/>
      <c r="J15"/>
      <c r="K15"/>
      <c r="L15"/>
    </row>
    <row r="16" spans="1:12" ht="15" x14ac:dyDescent="0.25">
      <c r="A16"/>
      <c r="B16" s="39">
        <f>B15/B12</f>
        <v>3.8268629332808751E-2</v>
      </c>
      <c r="C16" s="39"/>
      <c r="D16"/>
      <c r="E16"/>
      <c r="F16"/>
      <c r="G16"/>
      <c r="H16"/>
      <c r="I16"/>
      <c r="J16"/>
      <c r="K16"/>
      <c r="L16"/>
    </row>
    <row r="17" spans="1:12" ht="17.25" customHeight="1" x14ac:dyDescent="0.25">
      <c r="A17" t="str">
        <f>A8</f>
        <v>Año</v>
      </c>
      <c r="B17" t="str">
        <f>B8</f>
        <v>Presupuesto Reprogramado
(Recursos Fiscales)</v>
      </c>
      <c r="C17"/>
      <c r="D17" t="str">
        <f>D8</f>
        <v>Presupuesto Ejercido (Recursos Fiscales)</v>
      </c>
      <c r="E17" s="29" t="str">
        <f>E8</f>
        <v>Evolución del Presupuesto Reprogramado
(Recursos fiscales)</v>
      </c>
      <c r="F17"/>
      <c r="G17"/>
      <c r="H17"/>
      <c r="I17"/>
      <c r="J17"/>
      <c r="K17"/>
      <c r="L17"/>
    </row>
    <row r="18" spans="1:12" ht="15" x14ac:dyDescent="0.25">
      <c r="A18">
        <f t="shared" ref="A18:E21" si="2">A10</f>
        <v>2017</v>
      </c>
      <c r="B18">
        <f t="shared" si="2"/>
        <v>337092.49999999994</v>
      </c>
      <c r="C18"/>
      <c r="D18">
        <f t="shared" si="2"/>
        <v>337092.49999999994</v>
      </c>
      <c r="E18">
        <f t="shared" si="2"/>
        <v>100</v>
      </c>
      <c r="F18"/>
      <c r="G18"/>
      <c r="H18"/>
      <c r="I18"/>
      <c r="J18"/>
      <c r="K18"/>
      <c r="L18"/>
    </row>
    <row r="19" spans="1:12" ht="15" x14ac:dyDescent="0.25">
      <c r="A19">
        <f t="shared" si="2"/>
        <v>2018</v>
      </c>
      <c r="B19">
        <f t="shared" si="2"/>
        <v>338675.00000000006</v>
      </c>
      <c r="C19"/>
      <c r="D19">
        <f t="shared" si="2"/>
        <v>338675.00000000006</v>
      </c>
      <c r="E19">
        <f t="shared" si="2"/>
        <v>100</v>
      </c>
      <c r="F19"/>
      <c r="G19"/>
      <c r="H19"/>
      <c r="I19"/>
      <c r="J19"/>
      <c r="K19"/>
      <c r="L19"/>
    </row>
    <row r="20" spans="1:12" ht="15" x14ac:dyDescent="0.25">
      <c r="A20">
        <f t="shared" si="2"/>
        <v>2019</v>
      </c>
      <c r="B20">
        <f t="shared" si="2"/>
        <v>293830.853</v>
      </c>
      <c r="C20"/>
      <c r="D20">
        <f t="shared" si="2"/>
        <v>293830.853</v>
      </c>
      <c r="E20">
        <f t="shared" si="2"/>
        <v>100</v>
      </c>
      <c r="F20"/>
      <c r="G20"/>
      <c r="H20"/>
      <c r="I20"/>
      <c r="J20"/>
      <c r="K20"/>
      <c r="L20"/>
    </row>
    <row r="21" spans="1:12" ht="15" x14ac:dyDescent="0.25">
      <c r="A21">
        <f t="shared" si="2"/>
        <v>2020</v>
      </c>
      <c r="B21">
        <f t="shared" si="2"/>
        <v>305075.35700000002</v>
      </c>
      <c r="C21"/>
      <c r="D21">
        <f t="shared" si="2"/>
        <v>305075.35700000002</v>
      </c>
      <c r="E21">
        <f t="shared" si="2"/>
        <v>100</v>
      </c>
      <c r="F21"/>
      <c r="G21"/>
      <c r="H21"/>
      <c r="I21"/>
      <c r="J21"/>
      <c r="K21"/>
      <c r="L21"/>
    </row>
    <row r="22" spans="1:12" ht="15" x14ac:dyDescent="0.25">
      <c r="A22" t="e">
        <f>#REF!</f>
        <v>#REF!</v>
      </c>
      <c r="B22" t="e">
        <f>#REF!</f>
        <v>#REF!</v>
      </c>
      <c r="C22"/>
      <c r="D22" t="e">
        <f>#REF!</f>
        <v>#REF!</v>
      </c>
      <c r="E22" t="e">
        <f>#REF!</f>
        <v>#REF!</v>
      </c>
      <c r="F22"/>
      <c r="G22"/>
      <c r="H22"/>
      <c r="I22"/>
      <c r="J22"/>
      <c r="K22"/>
      <c r="L22"/>
    </row>
    <row r="23" spans="1:12" ht="15" x14ac:dyDescent="0.25">
      <c r="A23" t="e">
        <f>#REF!</f>
        <v>#REF!</v>
      </c>
      <c r="B23" t="e">
        <f>#REF!</f>
        <v>#REF!</v>
      </c>
      <c r="C23"/>
      <c r="D23" t="e">
        <f>#REF!</f>
        <v>#REF!</v>
      </c>
      <c r="E23" t="e">
        <f>#REF!</f>
        <v>#REF!</v>
      </c>
      <c r="F23"/>
      <c r="G23"/>
      <c r="H23"/>
      <c r="I23"/>
      <c r="J23"/>
      <c r="K23"/>
      <c r="L23"/>
    </row>
    <row r="24" spans="1:12" ht="15" x14ac:dyDescent="0.25">
      <c r="A24" t="e">
        <f>#REF!</f>
        <v>#REF!</v>
      </c>
      <c r="B24" t="e">
        <f>#REF!</f>
        <v>#REF!</v>
      </c>
      <c r="C24"/>
      <c r="D24" t="e">
        <f>#REF!</f>
        <v>#REF!</v>
      </c>
      <c r="E24" t="e">
        <f>#REF!</f>
        <v>#REF!</v>
      </c>
      <c r="F24"/>
      <c r="G24"/>
      <c r="H24"/>
      <c r="I24"/>
      <c r="J24"/>
      <c r="K24"/>
      <c r="L24"/>
    </row>
    <row r="25" spans="1:12" ht="1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 s="152" t="s">
        <v>8</v>
      </c>
      <c r="B35" s="35"/>
      <c r="C35" s="35"/>
      <c r="D35" s="35"/>
      <c r="E35" s="35"/>
      <c r="F35"/>
      <c r="G35"/>
      <c r="H35"/>
      <c r="I35"/>
      <c r="J35"/>
      <c r="K35"/>
      <c r="L35"/>
    </row>
    <row r="36" spans="1:12" ht="15" x14ac:dyDescent="0.25">
      <c r="A36" s="152" t="s">
        <v>105</v>
      </c>
      <c r="B36" s="35"/>
      <c r="C36" s="35"/>
      <c r="D36" s="35"/>
      <c r="E36" s="35"/>
      <c r="F36"/>
      <c r="G36"/>
      <c r="H36"/>
      <c r="I36"/>
      <c r="J36"/>
      <c r="K36"/>
      <c r="L36"/>
    </row>
    <row r="37" spans="1:12" ht="15" x14ac:dyDescent="0.25">
      <c r="A37" s="35"/>
      <c r="B37" s="35"/>
      <c r="C37" s="35"/>
      <c r="D37" s="35"/>
      <c r="E37" s="35"/>
      <c r="F37"/>
      <c r="G37"/>
      <c r="H37"/>
      <c r="I37"/>
      <c r="J37"/>
      <c r="K37"/>
      <c r="L37"/>
    </row>
    <row r="38" spans="1:12" ht="12.75" x14ac:dyDescent="0.2">
      <c r="A38" s="35"/>
      <c r="B38" s="35"/>
      <c r="C38" s="35"/>
      <c r="D38" s="35"/>
      <c r="E38" s="35"/>
    </row>
  </sheetData>
  <mergeCells count="1">
    <mergeCell ref="B7:E7"/>
  </mergeCells>
  <pageMargins left="0.51181102362204722" right="0.51181102362204722" top="0.55118110236220474" bottom="0.55118110236220474" header="0.31496062992125984" footer="0.31496062992125984"/>
  <pageSetup scale="9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0"/>
  <sheetViews>
    <sheetView showGridLines="0" topLeftCell="A29" zoomScaleNormal="100" zoomScaleSheetLayoutView="124" workbookViewId="0">
      <selection activeCell="A41" sqref="A41:XFD45"/>
    </sheetView>
  </sheetViews>
  <sheetFormatPr baseColWidth="10" defaultColWidth="11.42578125" defaultRowHeight="11.25" x14ac:dyDescent="0.15"/>
  <cols>
    <col min="1" max="1" width="23.42578125" style="13" customWidth="1"/>
    <col min="2" max="4" width="23.140625" style="13" customWidth="1"/>
    <col min="5" max="5" width="11.5703125" style="13" bestFit="1" customWidth="1"/>
    <col min="6" max="6" width="15.140625" style="13" bestFit="1" customWidth="1"/>
    <col min="7" max="7" width="11.5703125" style="13" bestFit="1" customWidth="1"/>
    <col min="8" max="8" width="15.140625" style="13" bestFit="1" customWidth="1"/>
    <col min="9" max="9" width="11.5703125" style="13" bestFit="1" customWidth="1"/>
    <col min="10" max="10" width="20.140625" style="13" bestFit="1" customWidth="1"/>
    <col min="11" max="11" width="16.5703125" style="13" bestFit="1" customWidth="1"/>
    <col min="12" max="16384" width="11.42578125" style="13"/>
  </cols>
  <sheetData>
    <row r="1" spans="1:11" customFormat="1" ht="15" customHeight="1" x14ac:dyDescent="0.25">
      <c r="D1" s="31" t="s">
        <v>0</v>
      </c>
      <c r="F1" s="13"/>
    </row>
    <row r="2" spans="1:11" customFormat="1" ht="15" customHeight="1" x14ac:dyDescent="0.25">
      <c r="D2" s="32" t="s">
        <v>30</v>
      </c>
      <c r="F2" s="13"/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31.5" customHeight="1" x14ac:dyDescent="0.25">
      <c r="A5" s="36" t="s">
        <v>35</v>
      </c>
      <c r="B5" s="2"/>
      <c r="C5" s="2"/>
      <c r="D5" s="2"/>
    </row>
    <row r="6" spans="1:11" customFormat="1" ht="16.5" customHeight="1" x14ac:dyDescent="0.25">
      <c r="A6" s="3" t="s">
        <v>1</v>
      </c>
      <c r="C6" s="4"/>
      <c r="D6" s="4"/>
    </row>
    <row r="7" spans="1:11" customFormat="1" ht="9.75" customHeight="1" x14ac:dyDescent="0.25">
      <c r="A7" s="5"/>
      <c r="B7" s="155"/>
      <c r="C7" s="155"/>
      <c r="D7" s="155"/>
    </row>
    <row r="8" spans="1:11" s="27" customFormat="1" ht="40.5" x14ac:dyDescent="0.25">
      <c r="A8" s="6" t="s">
        <v>2</v>
      </c>
      <c r="B8" s="7" t="s">
        <v>15</v>
      </c>
      <c r="C8" s="7" t="s">
        <v>16</v>
      </c>
      <c r="D8" s="7" t="s">
        <v>17</v>
      </c>
      <c r="E8" s="25"/>
      <c r="F8" s="26"/>
      <c r="G8" s="26"/>
      <c r="H8" s="26"/>
      <c r="I8" s="26"/>
      <c r="J8" s="26"/>
      <c r="K8" s="26"/>
    </row>
    <row r="9" spans="1:11" ht="15" hidden="1" x14ac:dyDescent="0.25">
      <c r="A9" s="10" t="s">
        <v>6</v>
      </c>
      <c r="B9" s="11"/>
      <c r="C9" s="11"/>
      <c r="D9" s="12"/>
      <c r="E9"/>
      <c r="F9"/>
      <c r="G9"/>
      <c r="H9"/>
      <c r="I9"/>
      <c r="J9"/>
      <c r="K9"/>
    </row>
    <row r="10" spans="1:11" ht="15" x14ac:dyDescent="0.25">
      <c r="A10" s="14">
        <v>2017</v>
      </c>
      <c r="B10" s="15">
        <v>341839.19999999995</v>
      </c>
      <c r="C10" s="15">
        <v>340334.69999999995</v>
      </c>
      <c r="D10" s="16">
        <f>(C10/B10)*100</f>
        <v>99.559880786053796</v>
      </c>
      <c r="E10"/>
      <c r="F10"/>
      <c r="G10"/>
      <c r="H10"/>
      <c r="I10"/>
      <c r="J10"/>
      <c r="K10"/>
    </row>
    <row r="11" spans="1:11" ht="15" x14ac:dyDescent="0.25">
      <c r="A11" s="17">
        <v>2018</v>
      </c>
      <c r="B11" s="18">
        <v>344938.7</v>
      </c>
      <c r="C11" s="18">
        <v>340765.00000000006</v>
      </c>
      <c r="D11" s="19">
        <f>(C11/B11)*100</f>
        <v>98.790016892856627</v>
      </c>
      <c r="E11"/>
      <c r="F11"/>
      <c r="G11"/>
      <c r="H11"/>
      <c r="I11"/>
      <c r="J11"/>
      <c r="K11"/>
    </row>
    <row r="12" spans="1:11" ht="15" x14ac:dyDescent="0.25">
      <c r="A12" s="20">
        <v>2019</v>
      </c>
      <c r="B12" s="15">
        <v>298904.42800000001</v>
      </c>
      <c r="C12" s="15">
        <v>297383.7</v>
      </c>
      <c r="D12" s="16">
        <f t="shared" ref="D12:D13" si="0">(C12/B12)*100</f>
        <v>99.491232695957251</v>
      </c>
      <c r="E12"/>
      <c r="F12"/>
      <c r="G12"/>
      <c r="H12"/>
      <c r="I12"/>
      <c r="J12"/>
      <c r="K12"/>
    </row>
    <row r="13" spans="1:11" ht="15" x14ac:dyDescent="0.25">
      <c r="A13" s="17">
        <v>2020</v>
      </c>
      <c r="B13" s="18">
        <v>318785.24699999997</v>
      </c>
      <c r="C13" s="18">
        <v>318785.24699999997</v>
      </c>
      <c r="D13" s="19">
        <f t="shared" si="0"/>
        <v>100</v>
      </c>
      <c r="E13"/>
      <c r="F13"/>
      <c r="G13"/>
      <c r="H13"/>
      <c r="I13"/>
      <c r="J13"/>
      <c r="K13"/>
    </row>
    <row r="14" spans="1:11" ht="12" customHeight="1" x14ac:dyDescent="0.25">
      <c r="A14" s="21"/>
      <c r="B14" s="21"/>
      <c r="C14" s="21"/>
      <c r="D14" s="22"/>
      <c r="E14"/>
      <c r="F14"/>
      <c r="G14"/>
      <c r="H14"/>
      <c r="I14"/>
      <c r="J14"/>
      <c r="K14"/>
    </row>
    <row r="15" spans="1:11" ht="20.25" customHeight="1" x14ac:dyDescent="0.3">
      <c r="A15" s="23" t="s">
        <v>31</v>
      </c>
      <c r="B15" s="24">
        <f>B13-B12</f>
        <v>19880.818999999959</v>
      </c>
      <c r="C15" s="24">
        <f t="shared" ref="C15:D15" si="1">C13-C12</f>
        <v>21401.546999999962</v>
      </c>
      <c r="D15" s="24">
        <f t="shared" si="1"/>
        <v>0.50876730404274895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7.25" customHeight="1" x14ac:dyDescent="0.25">
      <c r="A17" t="str">
        <f>A8</f>
        <v>Año</v>
      </c>
      <c r="B17" t="str">
        <f>B8</f>
        <v>Presupuesto Reprogramado
(Gasto Corriente)</v>
      </c>
      <c r="C17" t="str">
        <f>C8</f>
        <v>Presupuesto Ejercido (Gasto Corriente)</v>
      </c>
      <c r="D17" s="29" t="str">
        <f>D8</f>
        <v xml:space="preserve">Evolución del Gasto Corriente </v>
      </c>
      <c r="E17"/>
      <c r="F17"/>
      <c r="G17"/>
      <c r="H17"/>
      <c r="I17"/>
      <c r="J17"/>
      <c r="K17"/>
    </row>
    <row r="18" spans="1:11" ht="15" x14ac:dyDescent="0.25">
      <c r="A18">
        <f t="shared" ref="A18:D21" si="2">A10</f>
        <v>2017</v>
      </c>
      <c r="B18">
        <f t="shared" si="2"/>
        <v>341839.19999999995</v>
      </c>
      <c r="C18">
        <f t="shared" si="2"/>
        <v>340334.69999999995</v>
      </c>
      <c r="D18">
        <f t="shared" si="2"/>
        <v>99.559880786053796</v>
      </c>
      <c r="E18"/>
      <c r="F18"/>
      <c r="G18"/>
      <c r="H18"/>
      <c r="I18"/>
      <c r="J18"/>
      <c r="K18"/>
    </row>
    <row r="19" spans="1:11" ht="15" x14ac:dyDescent="0.25">
      <c r="A19">
        <f t="shared" si="2"/>
        <v>2018</v>
      </c>
      <c r="B19">
        <f t="shared" si="2"/>
        <v>344938.7</v>
      </c>
      <c r="C19">
        <f t="shared" si="2"/>
        <v>340765.00000000006</v>
      </c>
      <c r="D19">
        <f t="shared" si="2"/>
        <v>98.790016892856627</v>
      </c>
      <c r="E19"/>
      <c r="F19"/>
      <c r="G19"/>
      <c r="H19"/>
      <c r="I19"/>
      <c r="J19"/>
      <c r="K19"/>
    </row>
    <row r="20" spans="1:11" ht="15" x14ac:dyDescent="0.25">
      <c r="A20">
        <f t="shared" si="2"/>
        <v>2019</v>
      </c>
      <c r="B20">
        <f t="shared" si="2"/>
        <v>298904.42800000001</v>
      </c>
      <c r="C20">
        <f t="shared" si="2"/>
        <v>297383.7</v>
      </c>
      <c r="D20">
        <f t="shared" si="2"/>
        <v>99.491232695957251</v>
      </c>
      <c r="E20"/>
      <c r="F20"/>
      <c r="G20"/>
      <c r="H20"/>
      <c r="I20"/>
      <c r="J20"/>
      <c r="K20"/>
    </row>
    <row r="21" spans="1:11" ht="15" x14ac:dyDescent="0.25">
      <c r="A21">
        <f t="shared" si="2"/>
        <v>2020</v>
      </c>
      <c r="B21">
        <f t="shared" si="2"/>
        <v>318785.24699999997</v>
      </c>
      <c r="C21">
        <f t="shared" si="2"/>
        <v>318785.24699999997</v>
      </c>
      <c r="D21">
        <f t="shared" si="2"/>
        <v>100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 s="152" t="s">
        <v>8</v>
      </c>
      <c r="B36" s="35"/>
      <c r="C36" s="35"/>
      <c r="D36" s="35"/>
      <c r="E36"/>
      <c r="F36"/>
      <c r="G36"/>
      <c r="H36"/>
      <c r="I36"/>
      <c r="J36"/>
      <c r="K36"/>
    </row>
    <row r="37" spans="1:11" ht="15" x14ac:dyDescent="0.25">
      <c r="A37" s="152" t="s">
        <v>105</v>
      </c>
      <c r="B37" s="35"/>
      <c r="C37" s="35"/>
      <c r="D37" s="35"/>
      <c r="E37"/>
      <c r="F37"/>
      <c r="G37"/>
      <c r="H37"/>
      <c r="I37"/>
      <c r="J37"/>
      <c r="K37"/>
    </row>
    <row r="38" spans="1:11" ht="7.5" customHeight="1" x14ac:dyDescent="0.25">
      <c r="A38" s="38"/>
      <c r="B38" s="38"/>
      <c r="C38" s="38"/>
      <c r="D38" s="38"/>
      <c r="E38"/>
      <c r="F38"/>
      <c r="G38"/>
      <c r="H38"/>
      <c r="I38"/>
      <c r="J38"/>
      <c r="K38"/>
    </row>
    <row r="39" spans="1:11" ht="7.5" customHeight="1" x14ac:dyDescent="0.25">
      <c r="A39" s="38"/>
      <c r="B39" s="38"/>
      <c r="C39" s="38"/>
      <c r="D39" s="38"/>
      <c r="E39"/>
      <c r="F39"/>
      <c r="G39"/>
      <c r="H39"/>
      <c r="I39"/>
      <c r="J39"/>
      <c r="K39"/>
    </row>
    <row r="40" spans="1:11" ht="7.5" customHeight="1" x14ac:dyDescent="0.25">
      <c r="A40" s="38"/>
      <c r="B40" s="38"/>
      <c r="C40" s="38"/>
      <c r="D40" s="38"/>
      <c r="E40"/>
      <c r="F40"/>
      <c r="G40"/>
      <c r="H40"/>
      <c r="I40"/>
      <c r="J40"/>
      <c r="K4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Resumen_general</vt:lpstr>
      <vt:lpstr>capacitacion</vt:lpstr>
      <vt:lpstr>servtec</vt:lpstr>
      <vt:lpstr>certificación</vt:lpstr>
      <vt:lpstr>becas_ext</vt:lpstr>
      <vt:lpstr>cd</vt:lpstr>
      <vt:lpstr>eprt</vt:lpstr>
      <vt:lpstr>epr</vt:lpstr>
      <vt:lpstr>egc</vt:lpstr>
      <vt:lpstr>egi</vt:lpstr>
      <vt:lpstr>auto</vt:lpstr>
      <vt:lpstr>capip</vt:lpstr>
      <vt:lpstr>cnpr</vt:lpstr>
      <vt:lpstr>Resumen_general!Área_de_impresión</vt:lpstr>
      <vt:lpstr>Resumen_general!Títulos_a_imprimir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2020-04-21T16:05:22Z</cp:lastPrinted>
  <dcterms:created xsi:type="dcterms:W3CDTF">2020-04-07T02:06:55Z</dcterms:created>
  <dcterms:modified xsi:type="dcterms:W3CDTF">2021-08-16T14:27:25Z</dcterms:modified>
</cp:coreProperties>
</file>