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embeddings/oleObject4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tables/table3.xml" ContentType="application/vnd.openxmlformats-officedocument.spreadsheetml.table+xml"/>
  <Override PartName="/xl/drawings/drawing7.xml" ContentType="application/vnd.openxmlformats-officedocument.drawing+xml"/>
  <Override PartName="/xl/embeddings/oleObject6.bin" ContentType="application/vnd.openxmlformats-officedocument.oleObject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embeddings/oleObject7.bin" ContentType="application/vnd.openxmlformats-officedocument.oleObject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embeddings/oleObject8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embeddings/oleObject9.bin" ContentType="application/vnd.openxmlformats-officedocument.oleObject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embeddings/oleObject13.bin" ContentType="application/vnd.openxmlformats-officedocument.oleObject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nalep\Documents\Respaldo_0149039\2018\Estadistica\indicadores\Tercer trimestre\"/>
    </mc:Choice>
  </mc:AlternateContent>
  <bookViews>
    <workbookView xWindow="240" yWindow="15" windowWidth="17400" windowHeight="11760" tabRatio="835"/>
  </bookViews>
  <sheets>
    <sheet name="Resumen" sheetId="50" r:id="rId1"/>
    <sheet name="CAP-I" sheetId="49" r:id="rId2"/>
    <sheet name="Análisis" sheetId="52" state="hidden" r:id="rId3"/>
    <sheet name="SERV-TEC" sheetId="53" r:id="rId4"/>
    <sheet name="B-EXT" sheetId="56" r:id="rId5"/>
    <sheet name="COMPETENCIAS" sheetId="57" r:id="rId6"/>
    <sheet name="C-PSP" sheetId="25" r:id="rId7"/>
    <sheet name="EPRT" sheetId="40" r:id="rId8"/>
    <sheet name="EPR" sheetId="48" r:id="rId9"/>
    <sheet name="EGC" sheetId="42" r:id="rId10"/>
    <sheet name="EGI" sheetId="43" r:id="rId11"/>
    <sheet name="AUTOF" sheetId="44" r:id="rId12"/>
    <sheet name="CAIP" sheetId="45" r:id="rId13"/>
    <sheet name="CNPR" sheetId="46" r:id="rId14"/>
  </sheets>
  <externalReferences>
    <externalReference r:id="rId15"/>
  </externalReferences>
  <definedNames>
    <definedName name="_xlnm._FilterDatabase" localSheetId="11" hidden="1">AUTOF!$B$23:$B$33</definedName>
    <definedName name="_xlnm._FilterDatabase" localSheetId="12" hidden="1">CAIP!$B$23:$B$30</definedName>
    <definedName name="_xlnm._FilterDatabase" localSheetId="1" hidden="1">'CAP-I'!$B$22:$B$32</definedName>
    <definedName name="_xlnm._FilterDatabase" localSheetId="13" hidden="1">CNPR!$B$24:$B$29</definedName>
    <definedName name="_xlnm._FilterDatabase" localSheetId="9" hidden="1">EGC!$B$22:$B$27</definedName>
    <definedName name="_xlnm._FilterDatabase" localSheetId="10" hidden="1">EGI!$B$23:$B$32</definedName>
    <definedName name="_xlnm._FilterDatabase" localSheetId="8" hidden="1">EPR!$B$22:$B$31</definedName>
    <definedName name="_xlnm._FilterDatabase" localSheetId="7" hidden="1">EPRT!$B$22:$B$32</definedName>
    <definedName name="_xlnm._FilterDatabase" localSheetId="3" hidden="1">'SERV-TEC'!$B$19:$B$29</definedName>
    <definedName name="A_impresión_IM" localSheetId="11">#REF!</definedName>
    <definedName name="A_impresión_IM" localSheetId="4">#REF!</definedName>
    <definedName name="A_impresión_IM" localSheetId="12">#REF!</definedName>
    <definedName name="A_impresión_IM" localSheetId="1">#REF!</definedName>
    <definedName name="A_impresión_IM" localSheetId="13">#REF!</definedName>
    <definedName name="A_impresión_IM" localSheetId="5">#REF!</definedName>
    <definedName name="A_impresión_IM" localSheetId="6">#REF!</definedName>
    <definedName name="A_impresión_IM" localSheetId="9">#REF!</definedName>
    <definedName name="A_impresión_IM" localSheetId="10">#REF!</definedName>
    <definedName name="A_impresión_IM" localSheetId="8">#REF!</definedName>
    <definedName name="A_impresión_IM" localSheetId="7">#REF!</definedName>
    <definedName name="A_impresión_IM" localSheetId="0">#REF!</definedName>
    <definedName name="A_impresión_IM" localSheetId="3">#REF!</definedName>
    <definedName name="A_impresión_IM">#REF!</definedName>
    <definedName name="a_impresión_imn" localSheetId="4">#REF!</definedName>
    <definedName name="a_impresión_imn" localSheetId="1">#REF!</definedName>
    <definedName name="a_impresión_imn" localSheetId="5">#REF!</definedName>
    <definedName name="a_impresión_imn" localSheetId="0">#REF!</definedName>
    <definedName name="a_impresión_imn" localSheetId="3">#REF!</definedName>
    <definedName name="a_impresión_imn">#REF!</definedName>
    <definedName name="Abril" localSheetId="4">#REF!</definedName>
    <definedName name="Abril" localSheetId="1">#REF!</definedName>
    <definedName name="Abril" localSheetId="5">#REF!</definedName>
    <definedName name="Abril" localSheetId="0">#REF!</definedName>
    <definedName name="Abril" localSheetId="3">#REF!</definedName>
    <definedName name="Abril">#REF!</definedName>
    <definedName name="AbrilA" localSheetId="4">#REF!</definedName>
    <definedName name="AbrilA" localSheetId="1">#REF!</definedName>
    <definedName name="AbrilA" localSheetId="5">#REF!</definedName>
    <definedName name="AbrilA" localSheetId="0">#REF!</definedName>
    <definedName name="AbrilA" localSheetId="3">#REF!</definedName>
    <definedName name="AbrilA">#REF!</definedName>
    <definedName name="Agosto" localSheetId="4">#REF!</definedName>
    <definedName name="Agosto" localSheetId="1">#REF!</definedName>
    <definedName name="Agosto" localSheetId="5">#REF!</definedName>
    <definedName name="Agosto" localSheetId="0">#REF!</definedName>
    <definedName name="Agosto" localSheetId="3">#REF!</definedName>
    <definedName name="Agosto">#REF!</definedName>
    <definedName name="AgostoA" localSheetId="4">#REF!</definedName>
    <definedName name="AgostoA" localSheetId="1">#REF!</definedName>
    <definedName name="AgostoA" localSheetId="5">#REF!</definedName>
    <definedName name="AgostoA" localSheetId="0">#REF!</definedName>
    <definedName name="AgostoA" localSheetId="3">#REF!</definedName>
    <definedName name="AgostoA">#REF!</definedName>
    <definedName name="_xlnm.Print_Area" localSheetId="2">Análisis!$A$1:$A$42</definedName>
    <definedName name="_xlnm.Print_Area" localSheetId="11">AUTOF!$A$1:$I$34</definedName>
    <definedName name="_xlnm.Print_Area" localSheetId="4">'B-EXT'!$A$1:$F$47</definedName>
    <definedName name="_xlnm.Print_Area" localSheetId="12">CAIP!$A$1:$I$34</definedName>
    <definedName name="_xlnm.Print_Area" localSheetId="1">'CAP-I'!$A$1:$J$36</definedName>
    <definedName name="_xlnm.Print_Area" localSheetId="13">CNPR!$A$1:$I$33</definedName>
    <definedName name="_xlnm.Print_Area" localSheetId="5">COMPETENCIAS!$A$1:$F$48</definedName>
    <definedName name="_xlnm.Print_Area" localSheetId="6">'C-PSP'!$A$1:$I$34</definedName>
    <definedName name="_xlnm.Print_Area" localSheetId="9">EGC!$A$1:$I$34</definedName>
    <definedName name="_xlnm.Print_Area" localSheetId="10">EGI!$A$1:$I$34</definedName>
    <definedName name="_xlnm.Print_Area" localSheetId="8">EPR!$A$1:$I$34</definedName>
    <definedName name="_xlnm.Print_Area" localSheetId="7">EPRT!$A$1:$I$34</definedName>
    <definedName name="_xlnm.Print_Area" localSheetId="0">Resumen!$A$1:$F$35</definedName>
    <definedName name="_xlnm.Print_Area" localSheetId="3">'SERV-TEC'!$A$1:$J$33</definedName>
    <definedName name="Clave" localSheetId="4">#REF!</definedName>
    <definedName name="Clave" localSheetId="1">#REF!</definedName>
    <definedName name="Clave" localSheetId="5">#REF!</definedName>
    <definedName name="Clave" localSheetId="0">#REF!</definedName>
    <definedName name="Clave" localSheetId="3">#REF!</definedName>
    <definedName name="Clave">#REF!</definedName>
    <definedName name="Desviación" localSheetId="4">IF(AND(#REF!=0,#REF!=0),0,IF(AND(#REF!=0,#REF!&gt;0),"----",(#REF!-#REF!)/#REF!))</definedName>
    <definedName name="Desviación" localSheetId="1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8">IF(AND(#REF!=0,#REF!=0),0,IF(AND(#REF!=0,#REF!&gt;0),"----",(#REF!-#REF!)/#REF!))</definedName>
    <definedName name="Desviación" localSheetId="7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>IF(AND(#REF!=0,#REF!=0),0,IF(AND(#REF!=0,#REF!&gt;0),"----",(#REF!-#REF!)/#REF!))</definedName>
    <definedName name="Diciembre" localSheetId="4">#REF!</definedName>
    <definedName name="Diciembre" localSheetId="1">#REF!</definedName>
    <definedName name="Diciembre" localSheetId="5">#REF!</definedName>
    <definedName name="Diciembre" localSheetId="0">#REF!</definedName>
    <definedName name="Diciembre" localSheetId="3">#REF!</definedName>
    <definedName name="Diciembre">#REF!</definedName>
    <definedName name="DiciembreA" localSheetId="4">#REF!</definedName>
    <definedName name="DiciembreA" localSheetId="1">#REF!</definedName>
    <definedName name="DiciembreA" localSheetId="5">#REF!</definedName>
    <definedName name="DiciembreA" localSheetId="0">#REF!</definedName>
    <definedName name="DiciembreA" localSheetId="3">#REF!</definedName>
    <definedName name="DiciembreA">#REF!</definedName>
    <definedName name="Enero" localSheetId="4">#REF!</definedName>
    <definedName name="Enero" localSheetId="1">#REF!</definedName>
    <definedName name="Enero" localSheetId="5">#REF!</definedName>
    <definedName name="Enero" localSheetId="0">#REF!</definedName>
    <definedName name="Enero" localSheetId="3">#REF!</definedName>
    <definedName name="Enero">#REF!</definedName>
    <definedName name="EneroA" localSheetId="4">#REF!</definedName>
    <definedName name="EneroA" localSheetId="1">#REF!</definedName>
    <definedName name="EneroA" localSheetId="5">#REF!</definedName>
    <definedName name="EneroA" localSheetId="0">#REF!</definedName>
    <definedName name="EneroA" localSheetId="3">#REF!</definedName>
    <definedName name="EneroA">#REF!</definedName>
    <definedName name="Entidad" localSheetId="4">#REF!</definedName>
    <definedName name="Entidad" localSheetId="1">#REF!</definedName>
    <definedName name="Entidad" localSheetId="5">#REF!</definedName>
    <definedName name="Entidad" localSheetId="0">#REF!</definedName>
    <definedName name="Entidad" localSheetId="3">#REF!</definedName>
    <definedName name="Entidad">#REF!</definedName>
    <definedName name="Febrero" localSheetId="4">#REF!</definedName>
    <definedName name="Febrero" localSheetId="1">#REF!</definedName>
    <definedName name="Febrero" localSheetId="5">#REF!</definedName>
    <definedName name="Febrero" localSheetId="0">#REF!</definedName>
    <definedName name="Febrero" localSheetId="3">#REF!</definedName>
    <definedName name="Febrero">#REF!</definedName>
    <definedName name="FebreroA" localSheetId="4">#REF!</definedName>
    <definedName name="FebreroA" localSheetId="1">#REF!</definedName>
    <definedName name="FebreroA" localSheetId="5">#REF!</definedName>
    <definedName name="FebreroA" localSheetId="0">#REF!</definedName>
    <definedName name="FebreroA" localSheetId="3">#REF!</definedName>
    <definedName name="FebreroA">#REF!</definedName>
    <definedName name="Julio" localSheetId="4">#REF!</definedName>
    <definedName name="Julio" localSheetId="1">#REF!</definedName>
    <definedName name="Julio" localSheetId="5">#REF!</definedName>
    <definedName name="Julio" localSheetId="0">#REF!</definedName>
    <definedName name="Julio" localSheetId="3">#REF!</definedName>
    <definedName name="Julio">#REF!</definedName>
    <definedName name="JulioA" localSheetId="4">#REF!</definedName>
    <definedName name="JulioA" localSheetId="1">#REF!</definedName>
    <definedName name="JulioA" localSheetId="5">#REF!</definedName>
    <definedName name="JulioA" localSheetId="0">#REF!</definedName>
    <definedName name="JulioA" localSheetId="3">#REF!</definedName>
    <definedName name="JulioA">#REF!</definedName>
    <definedName name="Junio" localSheetId="4">#REF!</definedName>
    <definedName name="Junio" localSheetId="1">#REF!</definedName>
    <definedName name="Junio" localSheetId="5">#REF!</definedName>
    <definedName name="Junio" localSheetId="0">#REF!</definedName>
    <definedName name="Junio" localSheetId="3">#REF!</definedName>
    <definedName name="Junio">#REF!</definedName>
    <definedName name="JunioA" localSheetId="4">#REF!</definedName>
    <definedName name="JunioA" localSheetId="1">#REF!</definedName>
    <definedName name="JunioA" localSheetId="5">#REF!</definedName>
    <definedName name="JunioA" localSheetId="0">#REF!</definedName>
    <definedName name="JunioA" localSheetId="3">#REF!</definedName>
    <definedName name="JunioA">#REF!</definedName>
    <definedName name="Marzo" localSheetId="4">#REF!</definedName>
    <definedName name="Marzo" localSheetId="1">#REF!</definedName>
    <definedName name="Marzo" localSheetId="5">#REF!</definedName>
    <definedName name="Marzo" localSheetId="0">#REF!</definedName>
    <definedName name="Marzo" localSheetId="3">#REF!</definedName>
    <definedName name="Marzo">#REF!</definedName>
    <definedName name="MarzoA" localSheetId="4">#REF!</definedName>
    <definedName name="MarzoA" localSheetId="1">#REF!</definedName>
    <definedName name="MarzoA" localSheetId="5">#REF!</definedName>
    <definedName name="MarzoA" localSheetId="0">#REF!</definedName>
    <definedName name="MarzoA" localSheetId="3">#REF!</definedName>
    <definedName name="MarzoA">#REF!</definedName>
    <definedName name="MaxAnual" localSheetId="4">MAX(#REF!,#REF!,#REF!,#REF!,#REF!,#REF!,#REF!,#REF!,#REF!,#REF!,#REF!,#REF!)</definedName>
    <definedName name="MaxAnual" localSheetId="1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8">MAX(#REF!,#REF!,#REF!,#REF!,#REF!,#REF!,#REF!,#REF!,#REF!,#REF!,#REF!,#REF!)</definedName>
    <definedName name="MaxAnual" localSheetId="7">MAX(#REF!,#REF!,#REF!,#REF!,#REF!,#REF!,#REF!,#REF!,#REF!,#REF!,#REF!,#REF!)</definedName>
    <definedName name="MaxAnual" localSheetId="0">MAX(#REF!,#REF!,#REF!,#REF!,#REF!,#REF!,#REF!,#REF!,#REF!,#REF!,#REF!,#REF!)</definedName>
    <definedName name="MaxAnual" localSheetId="3">MAX(#REF!,#REF!,#REF!,#REF!,#REF!,#REF!,#REF!,#REF!,#REF!,#REF!,#REF!,#REF!)</definedName>
    <definedName name="MaxAnual">MAX(#REF!,#REF!,#REF!,#REF!,#REF!,#REF!,#REF!,#REF!,#REF!,#REF!,#REF!,#REF!)</definedName>
    <definedName name="Máximo" localSheetId="4">MAX(#REF!)</definedName>
    <definedName name="Máximo" localSheetId="1">MAX(#REF!)</definedName>
    <definedName name="Máximo" localSheetId="5">MAX(#REF!)</definedName>
    <definedName name="Máximo" localSheetId="0">MAX(#REF!)</definedName>
    <definedName name="Máximo" localSheetId="3">MAX(#REF!)</definedName>
    <definedName name="Máximo">MAX(#REF!)</definedName>
    <definedName name="MaxTrimestral" localSheetId="4">MAX(#REF!,#REF!,#REF!,#REF!)</definedName>
    <definedName name="MaxTrimestral" localSheetId="1">MAX(#REF!,#REF!,#REF!,#REF!)</definedName>
    <definedName name="MaxTrimestral" localSheetId="5">MAX(#REF!,#REF!,#REF!,#REF!)</definedName>
    <definedName name="MaxTrimestral" localSheetId="8">MAX(#REF!,#REF!,#REF!,#REF!)</definedName>
    <definedName name="MaxTrimestral" localSheetId="7">MAX(#REF!,#REF!,#REF!,#REF!)</definedName>
    <definedName name="MaxTrimestral" localSheetId="0">MAX(#REF!,#REF!,#REF!,#REF!)</definedName>
    <definedName name="MaxTrimestral" localSheetId="3">MAX(#REF!,#REF!,#REF!,#REF!)</definedName>
    <definedName name="MaxTrimestral">MAX(#REF!,#REF!,#REF!,#REF!)</definedName>
    <definedName name="Mayo" localSheetId="4">#REF!</definedName>
    <definedName name="Mayo" localSheetId="1">#REF!</definedName>
    <definedName name="Mayo" localSheetId="5">#REF!</definedName>
    <definedName name="Mayo" localSheetId="0">#REF!</definedName>
    <definedName name="Mayo" localSheetId="3">#REF!</definedName>
    <definedName name="Mayo">#REF!</definedName>
    <definedName name="MayoA" localSheetId="4">#REF!</definedName>
    <definedName name="MayoA" localSheetId="1">#REF!</definedName>
    <definedName name="MayoA" localSheetId="5">#REF!</definedName>
    <definedName name="MayoA" localSheetId="0">#REF!</definedName>
    <definedName name="MayoA" localSheetId="3">#REF!</definedName>
    <definedName name="MayoA">#REF!</definedName>
    <definedName name="NombrePlantel">[1]PCEU01!$B$9</definedName>
    <definedName name="Noviembre" localSheetId="4">#REF!</definedName>
    <definedName name="Noviembre" localSheetId="1">#REF!</definedName>
    <definedName name="Noviembre" localSheetId="5">#REF!</definedName>
    <definedName name="Noviembre" localSheetId="0">#REF!</definedName>
    <definedName name="Noviembre" localSheetId="3">#REF!</definedName>
    <definedName name="Noviembre">#REF!</definedName>
    <definedName name="NoviembreA" localSheetId="4">#REF!</definedName>
    <definedName name="NoviembreA" localSheetId="1">#REF!</definedName>
    <definedName name="NoviembreA" localSheetId="5">#REF!</definedName>
    <definedName name="NoviembreA" localSheetId="0">#REF!</definedName>
    <definedName name="NoviembreA" localSheetId="3">#REF!</definedName>
    <definedName name="NoviembreA">#REF!</definedName>
    <definedName name="Octubre" localSheetId="4">#REF!</definedName>
    <definedName name="Octubre" localSheetId="1">#REF!</definedName>
    <definedName name="Octubre" localSheetId="5">#REF!</definedName>
    <definedName name="Octubre" localSheetId="0">#REF!</definedName>
    <definedName name="Octubre" localSheetId="3">#REF!</definedName>
    <definedName name="Octubre">#REF!</definedName>
    <definedName name="OctubreA" localSheetId="4">#REF!</definedName>
    <definedName name="OctubreA" localSheetId="1">#REF!</definedName>
    <definedName name="OctubreA" localSheetId="5">#REF!</definedName>
    <definedName name="OctubreA" localSheetId="0">#REF!</definedName>
    <definedName name="OctubreA" localSheetId="3">#REF!</definedName>
    <definedName name="OctubreA">#REF!</definedName>
    <definedName name="Plantel" localSheetId="4">#REF!</definedName>
    <definedName name="Plantel" localSheetId="1">#REF!</definedName>
    <definedName name="Plantel" localSheetId="5">#REF!</definedName>
    <definedName name="Plantel" localSheetId="0">#REF!</definedName>
    <definedName name="Plantel" localSheetId="3">#REF!</definedName>
    <definedName name="Plantel">#REF!</definedName>
    <definedName name="PORCENTUAL" localSheetId="4">#REF!</definedName>
    <definedName name="PORCENTUAL" localSheetId="1">#REF!</definedName>
    <definedName name="PORCENTUAL" localSheetId="5">#REF!</definedName>
    <definedName name="PORCENTUAL" localSheetId="0">#REF!</definedName>
    <definedName name="PORCENTUAL" localSheetId="3">#REF!</definedName>
    <definedName name="PORCENTUAL">#REF!</definedName>
    <definedName name="q" localSheetId="4">#REF!</definedName>
    <definedName name="q" localSheetId="1">#REF!</definedName>
    <definedName name="q" localSheetId="5">#REF!</definedName>
    <definedName name="q" localSheetId="0">#REF!</definedName>
    <definedName name="q" localSheetId="3">#REF!</definedName>
    <definedName name="q">#REF!</definedName>
    <definedName name="s" localSheetId="4">#REF!</definedName>
    <definedName name="s" localSheetId="1">#REF!</definedName>
    <definedName name="s" localSheetId="5">#REF!</definedName>
    <definedName name="s" localSheetId="0">#REF!</definedName>
    <definedName name="s" localSheetId="3">#REF!</definedName>
    <definedName name="s">#REF!</definedName>
    <definedName name="Septiembre" localSheetId="4">#REF!</definedName>
    <definedName name="Septiembre" localSheetId="1">#REF!</definedName>
    <definedName name="Septiembre" localSheetId="5">#REF!</definedName>
    <definedName name="Septiembre" localSheetId="0">#REF!</definedName>
    <definedName name="Septiembre" localSheetId="3">#REF!</definedName>
    <definedName name="Septiembre">#REF!</definedName>
    <definedName name="SeptiembreA" localSheetId="4">#REF!</definedName>
    <definedName name="SeptiembreA" localSheetId="1">#REF!</definedName>
    <definedName name="SeptiembreA" localSheetId="5">#REF!</definedName>
    <definedName name="SeptiembreA" localSheetId="0">#REF!</definedName>
    <definedName name="SeptiembreA" localSheetId="3">#REF!</definedName>
    <definedName name="SeptiembreA">#REF!</definedName>
    <definedName name="SumaAnual" localSheetId="4">SUM(#REF!,#REF!,#REF!,#REF!,#REF!,#REF!,#REF!,#REF!,#REF!,#REF!,#REF!,#REF!)</definedName>
    <definedName name="SumaAnual" localSheetId="1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8">SUM(#REF!,#REF!,#REF!,#REF!,#REF!,#REF!,#REF!,#REF!,#REF!,#REF!,#REF!,#REF!)</definedName>
    <definedName name="SumaAnual" localSheetId="7">SUM(#REF!,#REF!,#REF!,#REF!,#REF!,#REF!,#REF!,#REF!,#REF!,#REF!,#REF!,#REF!)</definedName>
    <definedName name="SumaAnual" localSheetId="0">SUM(#REF!,#REF!,#REF!,#REF!,#REF!,#REF!,#REF!,#REF!,#REF!,#REF!,#REF!,#REF!)</definedName>
    <definedName name="SumaAnual" localSheetId="3">SUM(#REF!,#REF!,#REF!,#REF!,#REF!,#REF!,#REF!,#REF!,#REF!,#REF!,#REF!,#REF!)</definedName>
    <definedName name="SumaAnual">SUM(#REF!,#REF!,#REF!,#REF!,#REF!,#REF!,#REF!,#REF!,#REF!,#REF!,#REF!,#REF!)</definedName>
    <definedName name="Sumas" localSheetId="4">SUM(#REF!)</definedName>
    <definedName name="Sumas" localSheetId="1">SUM(#REF!)</definedName>
    <definedName name="Sumas" localSheetId="5">SUM(#REF!)</definedName>
    <definedName name="Sumas" localSheetId="0">SUM(#REF!)</definedName>
    <definedName name="Sumas" localSheetId="3">SUM(#REF!)</definedName>
    <definedName name="Sumas">SUM(#REF!)</definedName>
    <definedName name="SumaTrimestral" localSheetId="4">SUM(#REF!,#REF!,#REF!,#REF!)</definedName>
    <definedName name="SumaTrimestral" localSheetId="1">SUM(#REF!,#REF!,#REF!,#REF!)</definedName>
    <definedName name="SumaTrimestral" localSheetId="5">SUM(#REF!,#REF!,#REF!,#REF!)</definedName>
    <definedName name="SumaTrimestral" localSheetId="0">SUM(#REF!,#REF!,#REF!,#REF!)</definedName>
    <definedName name="SumaTrimestral" localSheetId="3">SUM(#REF!,#REF!,#REF!,#REF!)</definedName>
    <definedName name="SumaTrimestral">SUM(#REF!,#REF!,#REF!,#REF!)</definedName>
    <definedName name="_xlnm.Print_Titles" localSheetId="0">Resumen!$1:$5</definedName>
    <definedName name="Trimestre" localSheetId="4">#REF!</definedName>
    <definedName name="Trimestre" localSheetId="1">#REF!</definedName>
    <definedName name="Trimestre" localSheetId="5">#REF!</definedName>
    <definedName name="Trimestre" localSheetId="0">#REF!</definedName>
    <definedName name="Trimestre" localSheetId="3">#REF!</definedName>
    <definedName name="Trimestre">#REF!</definedName>
    <definedName name="Trimestres" localSheetId="4">#REF!</definedName>
    <definedName name="Trimestres" localSheetId="1">#REF!</definedName>
    <definedName name="Trimestres" localSheetId="5">#REF!</definedName>
    <definedName name="Trimestres" localSheetId="0">#REF!</definedName>
    <definedName name="Trimestres" localSheetId="3">#REF!</definedName>
    <definedName name="Trimestres">#REF!</definedName>
  </definedNames>
  <calcPr calcId="162913"/>
</workbook>
</file>

<file path=xl/calcChain.xml><?xml version="1.0" encoding="utf-8"?>
<calcChain xmlns="http://schemas.openxmlformats.org/spreadsheetml/2006/main">
  <c r="F44" i="57" l="1"/>
  <c r="F41" i="57"/>
  <c r="F47" i="57" s="1"/>
  <c r="I14" i="40" l="1"/>
  <c r="H14" i="40"/>
  <c r="I15" i="25"/>
  <c r="I14" i="25"/>
  <c r="H15" i="25"/>
  <c r="H14" i="25"/>
  <c r="C34" i="50"/>
  <c r="C32" i="50"/>
  <c r="C30" i="50"/>
  <c r="C28" i="50"/>
  <c r="C26" i="50"/>
  <c r="C24" i="50"/>
  <c r="C22" i="50"/>
  <c r="C20" i="50"/>
  <c r="D20" i="50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D14" i="50" l="1"/>
  <c r="C14" i="50"/>
  <c r="E10" i="56"/>
  <c r="E14" i="50" l="1"/>
  <c r="J13" i="53"/>
  <c r="F15" i="50" l="1"/>
  <c r="E15" i="50"/>
  <c r="D44" i="57" l="1"/>
  <c r="E44" i="57"/>
  <c r="D41" i="57"/>
  <c r="E41" i="57"/>
  <c r="C44" i="57"/>
  <c r="C41" i="57"/>
  <c r="B44" i="57"/>
  <c r="B41" i="57"/>
  <c r="B47" i="57" l="1"/>
  <c r="C47" i="57"/>
  <c r="D47" i="57"/>
  <c r="E47" i="57"/>
  <c r="D13" i="50"/>
  <c r="C13" i="50"/>
  <c r="I13" i="53"/>
  <c r="D12" i="50"/>
  <c r="E12" i="50" s="1"/>
  <c r="F13" i="50" l="1"/>
  <c r="E13" i="50"/>
  <c r="F12" i="50"/>
  <c r="F16" i="46"/>
  <c r="I15" i="45"/>
  <c r="I14" i="45"/>
  <c r="I15" i="48"/>
  <c r="I14" i="48"/>
  <c r="H14" i="48"/>
  <c r="H14" i="43"/>
  <c r="H15" i="43"/>
  <c r="I15" i="43"/>
  <c r="I14" i="43"/>
  <c r="D16" i="46" l="1"/>
  <c r="C16" i="46"/>
  <c r="B16" i="46"/>
  <c r="E15" i="46"/>
  <c r="E14" i="46"/>
  <c r="F16" i="45"/>
  <c r="H16" i="45" s="1"/>
  <c r="E16" i="45"/>
  <c r="D16" i="45"/>
  <c r="C16" i="45"/>
  <c r="B16" i="45"/>
  <c r="D16" i="44"/>
  <c r="C16" i="44"/>
  <c r="B16" i="44"/>
  <c r="E16" i="44"/>
  <c r="E16" i="43"/>
  <c r="D16" i="43"/>
  <c r="C16" i="43"/>
  <c r="B16" i="43"/>
  <c r="F16" i="42"/>
  <c r="D16" i="42"/>
  <c r="C16" i="42"/>
  <c r="B16" i="42"/>
  <c r="F16" i="40"/>
  <c r="F16" i="25"/>
  <c r="E16" i="46" l="1"/>
  <c r="H15" i="46"/>
  <c r="I15" i="46"/>
  <c r="H16" i="40"/>
  <c r="E16" i="42"/>
  <c r="I14" i="46"/>
  <c r="H14" i="46"/>
  <c r="J13" i="49"/>
  <c r="I13" i="49"/>
  <c r="D32" i="50" l="1"/>
  <c r="E32" i="50" s="1"/>
  <c r="D26" i="50"/>
  <c r="E26" i="50" s="1"/>
  <c r="D22" i="50"/>
  <c r="E22" i="50" s="1"/>
  <c r="E20" i="50"/>
  <c r="H15" i="44" l="1"/>
  <c r="I15" i="44"/>
  <c r="I14" i="44"/>
  <c r="H14" i="44"/>
  <c r="I15" i="42"/>
  <c r="I14" i="42"/>
  <c r="I15" i="40"/>
  <c r="H15" i="42"/>
  <c r="H14" i="42"/>
  <c r="H15" i="40"/>
  <c r="F16" i="48" l="1"/>
  <c r="D24" i="50" s="1"/>
  <c r="E24" i="50" s="1"/>
  <c r="F16" i="43"/>
  <c r="F16" i="44"/>
  <c r="D30" i="50" s="1"/>
  <c r="E30" i="50" s="1"/>
  <c r="D34" i="50"/>
  <c r="E34" i="50" s="1"/>
  <c r="H15" i="48"/>
  <c r="H15" i="45"/>
  <c r="H14" i="45"/>
  <c r="D28" i="50" l="1"/>
  <c r="E28" i="50" s="1"/>
  <c r="H16" i="43"/>
  <c r="H16" i="25"/>
  <c r="H16" i="48" l="1"/>
  <c r="H16" i="46" l="1"/>
  <c r="H16" i="44"/>
  <c r="H16" i="42"/>
</calcChain>
</file>

<file path=xl/sharedStrings.xml><?xml version="1.0" encoding="utf-8"?>
<sst xmlns="http://schemas.openxmlformats.org/spreadsheetml/2006/main" count="238" uniqueCount="137">
  <si>
    <t>ABS</t>
  </si>
  <si>
    <t>%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</si>
  <si>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</si>
  <si>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</si>
  <si>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</si>
  <si>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</si>
  <si>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</si>
  <si>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</si>
  <si>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</si>
  <si>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</si>
  <si>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</si>
  <si>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</si>
  <si>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</si>
  <si>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</si>
  <si>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</si>
  <si>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</si>
  <si>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</si>
  <si>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</si>
  <si>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</si>
  <si>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</si>
  <si>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</si>
  <si>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</si>
  <si>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</si>
  <si>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</si>
  <si>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</si>
  <si>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</si>
  <si>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</si>
  <si>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</si>
  <si>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</si>
  <si>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</si>
  <si>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</si>
  <si>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No.</t>
  </si>
  <si>
    <t>INDICADOR</t>
  </si>
  <si>
    <t>Personas Capacitadas</t>
  </si>
  <si>
    <t>(CIFRAS EN MILES DE PESOS)</t>
  </si>
  <si>
    <t>Evolución del presupuesto ejercido de partidas sujetas a restricción (%)</t>
  </si>
  <si>
    <t>Gasto ejercido en Docente</t>
  </si>
  <si>
    <t>RELACIÓN COSTO DOCENTE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</si>
  <si>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</si>
  <si>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</si>
  <si>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</si>
  <si>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</si>
  <si>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</si>
  <si>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</si>
  <si>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PERSONAS CAPACITADAS</t>
  </si>
  <si>
    <t>|</t>
  </si>
  <si>
    <t>Evolución del Gasto Corriente</t>
  </si>
  <si>
    <t>COMPORTAMIENTO AL TERCER TRIMESTRE</t>
  </si>
  <si>
    <t>COMPORTAMIENTO AL TERCER TRIMESTREE</t>
  </si>
  <si>
    <t>Variación</t>
  </si>
  <si>
    <t>Abs.</t>
  </si>
  <si>
    <t>Costo Docente</t>
  </si>
  <si>
    <t>Evolución del Presupuesto Reprogramado (Recursos Fiscales)</t>
  </si>
  <si>
    <t xml:space="preserve">Evolución del Gasto Corriente </t>
  </si>
  <si>
    <t xml:space="preserve">Evolución del Gasto de Inversión </t>
  </si>
  <si>
    <t xml:space="preserve">Captación de Ingresos Propios </t>
  </si>
  <si>
    <t xml:space="preserve">Cumplimiento de Normatividad de Partidas Restringidas </t>
  </si>
  <si>
    <t>Indicadores Financieros del CONALEP</t>
  </si>
  <si>
    <t>Secretaría de Administración</t>
  </si>
  <si>
    <t>Dirección de Administración Financiera</t>
  </si>
  <si>
    <t>Análisis de las variaciones
(miles de pesos)</t>
  </si>
  <si>
    <t>Relación Costo Docente</t>
  </si>
  <si>
    <t xml:space="preserve">Autofinanciamiento </t>
  </si>
  <si>
    <t>En este  indicador se reportan las mismas cifras que el indicador "Evolución del Presupuesto Reprogramado Total", debido a que a partir del ejercicio 2009, todas las partidas ejercidas  se consideran sujetas  al cumplimiento de las Medidas de Racionalidad, Austeridad y Disciplina Presupuestal para el Ejercicio 2016.</t>
  </si>
  <si>
    <t>El gasto corresponde al pago de docentes en planteles adscritos a la Unidad de Operación Desconcentrada para el Distrito Federal  (UODDF)  y Representación del CONALEP en el Estado de Oaxaca (RCEO), el cual representa el 21.0% del presupuesto ejercido total, observándose un incremento de .86 puntos porcentuales respecto al mismo periodo del año anterior.</t>
  </si>
  <si>
    <t>Con relación al periodo anterior, el presupuesto ejercido total observa un incremento de 2.4 puntos porcentuales y proporcionalmente un incremento de 1.5 puntos porcentuales en el presupuesto reprogramado, lo cual nos muestra un incremento neto en este indicador de 0.8 puntos porcentuales.</t>
  </si>
  <si>
    <t>Al cierre del segundo trimestre de 2016, se programaron recursos por un monto de 1,068,374.1, de los cuales se ejercieron 1,038,691.4,  la variación del 2.8% por un monto de 29,682.7 corresponde a 19.5 de recursos fiscales en proceso de reducción etiquetados al PROFORHCOM en el capitulo 5000 Bienes Muebles, Inmuebles e Intangibles, y un monto de 29,663.2 en recursos propios, destinados a afrontar los gastos de operación de los 27 planteles de la Ciudad de México y 6 del estado de Oaxaca para cuarto trimestre del año, toda vez que la captación de ingresos por cuotas voluntarias se concentra en los meses de enero, febrero, julio y agosto.</t>
  </si>
  <si>
    <t>Respecto al periodo anterior, el presupuesto de recursos fiscales observó un incremento de 5.5 puntos porcentuales tanto en el presupuesto programado como en el ejercido,  observándose su aplicación al 100%., la variación por 19.5 corresponde a recursos fiscales en proceso de reducción etiquetados al PROFORHCOM en el capitulo 5000 Bienes Muebles, Inmuebles e Intangibles</t>
  </si>
  <si>
    <t>En el periodo enero-septiembre 2016, se programaron 40,225.1 y ejercieron recursos por  40,205.6 de los cuales, 39,440 se destinaron al pago de pasivos y 19.5 se encuentran en proceso de reducción.</t>
  </si>
  <si>
    <t>Al cierre del periodo enero-junio, el índice de autofinanciamiento fue de 1.4% con relación al presupuesto ejercido total, 3 puntos porcentuales menos respecto al mismo periodo del ejercicio anterior.</t>
  </si>
  <si>
    <t>Con relación al periodo anterior, se observa una disminución tanto en la programación como en la captación de ingresos propios por  45.4 y 23.8 puntos porcentuales, respectivamente.</t>
  </si>
  <si>
    <t>Durante el periodo que se reporta, se captaron ingresos propios por un monto de 40,001,  lo cual representa el 88.9% respecto a los 44,991 programados.</t>
  </si>
  <si>
    <t>Para el periodo que se reporta, se programaron recursos por un monto de 1,028,149, de los cuales se ejercieron 998,486, la variación del 2.9% correspondeen recursos propios por un monto de  29,663.2, destinados a afrontar los gastos de operación de los 27 planteles de la Ciudad de México y 6 del estado de Oaxaca para cuarto trimestre del año, toda vez que la captación de ingresos por cuotas voluntarias se concentra en los meses de enero, febrero, julio y agosto.</t>
  </si>
  <si>
    <t>Var. 2016-2017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</si>
  <si>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</si>
  <si>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</si>
  <si>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</si>
  <si>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</si>
  <si>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</si>
  <si>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</si>
  <si>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</si>
  <si>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Colima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</si>
  <si>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</si>
  <si>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</si>
  <si>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</si>
  <si>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</si>
  <si>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</si>
  <si>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</si>
  <si>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</si>
  <si>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</si>
  <si>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</si>
  <si>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Puebla</t>
  </si>
  <si>
    <t>Oaxaca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</si>
  <si>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</si>
  <si>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</si>
  <si>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</si>
  <si>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</si>
  <si>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</si>
  <si>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</si>
  <si>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</si>
  <si>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</si>
  <si>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</si>
  <si>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Entidad Federativa</t>
  </si>
  <si>
    <t>2013</t>
  </si>
  <si>
    <t>2014</t>
  </si>
  <si>
    <t>2015</t>
  </si>
  <si>
    <t>2016</t>
  </si>
  <si>
    <t>Coahuila</t>
  </si>
  <si>
    <t>Michoacán</t>
  </si>
  <si>
    <t>Querétaro</t>
  </si>
  <si>
    <t>Veracruz</t>
  </si>
  <si>
    <t>Colegios Estatales</t>
  </si>
  <si>
    <t>Planteles Federales</t>
  </si>
  <si>
    <t>2017</t>
  </si>
  <si>
    <t>Ciudad de México</t>
  </si>
  <si>
    <t>Oficinas Nacionales</t>
  </si>
  <si>
    <t>Otros</t>
  </si>
  <si>
    <t>CERTIFICACIÓN DE COMPETENCIAS</t>
  </si>
  <si>
    <t>Certificación de Competencias</t>
  </si>
  <si>
    <t>Año</t>
  </si>
  <si>
    <t>Var.</t>
  </si>
  <si>
    <t>Fuente: Dirección de Servicios Tecnológicos y de Capacitación</t>
  </si>
  <si>
    <t>Fuente: Dirección de Vinculación Social</t>
  </si>
  <si>
    <t>Fuente: Dirección de Acreditación y Operación de Centros de Evaluación</t>
  </si>
  <si>
    <t>Fuente: Dirección de Administración Financiera</t>
  </si>
  <si>
    <t>Servicios Tecnológicos Proporcionados</t>
  </si>
  <si>
    <t>Cobertura de Becados externos (%)</t>
  </si>
  <si>
    <t>Sistema CONALEP</t>
  </si>
  <si>
    <t>COBERTURA DE BECADOS EXTERNOS (%)</t>
  </si>
  <si>
    <t>Costo docente (%)</t>
  </si>
  <si>
    <t>Tercer trimestre de 2017</t>
  </si>
  <si>
    <t>Indicadores del Sistema CONALEP</t>
  </si>
  <si>
    <t>SERVICIOS TECNOLÓGICOS PROPORCIONADOS</t>
  </si>
  <si>
    <t>Indicadores Académicos del Sistema CONALEP</t>
  </si>
  <si>
    <t>Servicios Tecnológicos proporcionados</t>
  </si>
  <si>
    <t>COMPORTAMIENTO AL CUARTO TRIMESTRE</t>
  </si>
  <si>
    <t xml:space="preserve">2017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</si>
</sst>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.00\ [$€]_-;\-* #,##0.00\ [$€]_-;_-* &quot;-&quot;??\ [$€]_-;_-@_-"/>
    <numFmt numFmtId="168" formatCode="_-* #,##0.00\ &quot;Pts&quot;_-;\-* #,##0.00\ &quot;Pts&quot;_-;_-* &quot;-&quot;??\ &quot;Pts&quot;_-;_-@_-"/>
    <numFmt numFmtId="169" formatCode="#,##0.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  <font>
      <sz val="9"/>
      <name val="Times New Roman"/>
      <family val="1"/>
    </font>
    <font>
      <i/>
      <sz val="9"/>
      <color indexed="57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2"/>
      <color theme="1"/>
      <name val="Georgia"/>
      <family val="1"/>
    </font>
    <font>
      <b/>
      <sz val="6"/>
      <color theme="1"/>
      <name val="Georgia"/>
      <family val="1"/>
    </font>
    <font>
      <sz val="12"/>
      <color theme="1"/>
      <name val="Georgia"/>
      <family val="1"/>
    </font>
    <font>
      <sz val="14"/>
      <name val="Arial"/>
      <family val="2"/>
    </font>
    <font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rgb="FF00000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</borders>
  <cellStyleXfs count="28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2" borderId="0" applyNumberFormat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1" fillId="4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3">
    <xf numFmtId="0" fontId="0" fillId="0" borderId="0" xfId="0"/>
    <xf numFmtId="0" fontId="2" fillId="0" borderId="0" xfId="3" applyFont="1"/>
    <xf numFmtId="0" fontId="9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2" fillId="0" borderId="0" xfId="3" applyFont="1" applyAlignment="1">
      <alignment vertical="center"/>
    </xf>
    <xf numFmtId="0" fontId="4" fillId="0" borderId="0" xfId="3" applyAlignment="1">
      <alignment vertical="center"/>
    </xf>
    <xf numFmtId="164" fontId="4" fillId="0" borderId="0" xfId="3" applyNumberFormat="1" applyAlignment="1">
      <alignment vertical="center"/>
    </xf>
    <xf numFmtId="0" fontId="4" fillId="0" borderId="0" xfId="3"/>
    <xf numFmtId="0" fontId="4" fillId="0" borderId="0" xfId="3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vertical="top"/>
    </xf>
    <xf numFmtId="164" fontId="6" fillId="0" borderId="1" xfId="3" applyNumberFormat="1" applyFont="1" applyFill="1" applyBorder="1" applyAlignment="1">
      <alignment vertical="top"/>
    </xf>
    <xf numFmtId="0" fontId="6" fillId="0" borderId="3" xfId="3" applyFont="1" applyBorder="1" applyAlignment="1">
      <alignment horizontal="center" vertical="center" wrapText="1"/>
    </xf>
    <xf numFmtId="3" fontId="4" fillId="0" borderId="0" xfId="3" applyNumberFormat="1" applyAlignment="1">
      <alignment vertical="center"/>
    </xf>
    <xf numFmtId="0" fontId="8" fillId="0" borderId="0" xfId="0" applyFont="1" applyAlignment="1">
      <alignment horizontal="justify" readingOrder="1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9" fontId="4" fillId="0" borderId="0" xfId="1" applyFont="1" applyAlignment="1">
      <alignment vertical="center"/>
    </xf>
    <xf numFmtId="0" fontId="6" fillId="0" borderId="0" xfId="3" applyFont="1" applyAlignment="1">
      <alignment horizontal="justify" vertical="center" wrapText="1"/>
    </xf>
    <xf numFmtId="0" fontId="6" fillId="0" borderId="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6" fillId="0" borderId="0" xfId="3" applyFont="1"/>
    <xf numFmtId="0" fontId="16" fillId="0" borderId="0" xfId="3" applyFont="1" applyAlignment="1">
      <alignment horizontal="center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center" vertical="center"/>
    </xf>
    <xf numFmtId="1" fontId="16" fillId="0" borderId="0" xfId="5" applyNumberFormat="1" applyFont="1" applyAlignment="1">
      <alignment vertical="center"/>
    </xf>
    <xf numFmtId="9" fontId="16" fillId="0" borderId="0" xfId="5" applyFont="1" applyAlignment="1">
      <alignment vertical="center"/>
    </xf>
    <xf numFmtId="164" fontId="16" fillId="0" borderId="0" xfId="3" applyNumberFormat="1" applyFont="1" applyAlignment="1">
      <alignment vertical="center"/>
    </xf>
    <xf numFmtId="0" fontId="16" fillId="0" borderId="0" xfId="3" applyFont="1" applyFill="1" applyBorder="1" applyAlignment="1">
      <alignment vertical="top"/>
    </xf>
    <xf numFmtId="3" fontId="15" fillId="0" borderId="0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/>
    </xf>
    <xf numFmtId="166" fontId="16" fillId="0" borderId="0" xfId="5" applyNumberFormat="1" applyFont="1"/>
    <xf numFmtId="0" fontId="16" fillId="0" borderId="0" xfId="3" applyFont="1" applyFill="1" applyBorder="1"/>
    <xf numFmtId="0" fontId="16" fillId="0" borderId="0" xfId="3" applyFont="1" applyFill="1" applyBorder="1" applyAlignment="1">
      <alignment horizontal="center" vertical="center"/>
    </xf>
    <xf numFmtId="3" fontId="16" fillId="0" borderId="0" xfId="3" applyNumberFormat="1" applyFont="1"/>
    <xf numFmtId="0" fontId="16" fillId="0" borderId="0" xfId="3" applyFont="1" applyFill="1" applyBorder="1" applyAlignment="1">
      <alignment horizontal="left" vertical="center" wrapText="1"/>
    </xf>
    <xf numFmtId="164" fontId="16" fillId="0" borderId="0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6" fillId="0" borderId="0" xfId="3" applyFont="1" applyBorder="1" applyAlignment="1">
      <alignment vertical="top"/>
    </xf>
    <xf numFmtId="0" fontId="16" fillId="0" borderId="0" xfId="3" applyFont="1" applyAlignment="1">
      <alignment horizontal="justify" vertical="center" wrapText="1"/>
    </xf>
    <xf numFmtId="0" fontId="16" fillId="0" borderId="0" xfId="3" applyFont="1" applyAlignment="1">
      <alignment horizontal="justify" vertical="center" wrapText="1"/>
    </xf>
    <xf numFmtId="165" fontId="15" fillId="0" borderId="0" xfId="3" applyNumberFormat="1" applyFont="1" applyFill="1" applyBorder="1" applyAlignment="1">
      <alignment horizontal="center" vertical="center"/>
    </xf>
    <xf numFmtId="9" fontId="16" fillId="0" borderId="0" xfId="8" applyFont="1" applyAlignment="1">
      <alignment vertical="center"/>
    </xf>
    <xf numFmtId="166" fontId="16" fillId="0" borderId="0" xfId="5" applyNumberFormat="1" applyFont="1" applyAlignment="1">
      <alignment vertical="center"/>
    </xf>
    <xf numFmtId="9" fontId="16" fillId="0" borderId="0" xfId="8" applyNumberFormat="1" applyFont="1" applyAlignment="1">
      <alignment vertical="center"/>
    </xf>
    <xf numFmtId="164" fontId="15" fillId="0" borderId="0" xfId="3" applyNumberFormat="1" applyFont="1" applyFill="1" applyBorder="1" applyAlignment="1">
      <alignment horizontal="center" vertical="center"/>
    </xf>
    <xf numFmtId="164" fontId="16" fillId="0" borderId="0" xfId="3" applyNumberFormat="1" applyFont="1"/>
    <xf numFmtId="3" fontId="16" fillId="0" borderId="0" xfId="3" applyNumberFormat="1" applyFont="1" applyAlignment="1">
      <alignment horizontal="center" vertical="center"/>
    </xf>
    <xf numFmtId="2" fontId="16" fillId="0" borderId="0" xfId="3" applyNumberFormat="1" applyFont="1" applyAlignment="1">
      <alignment vertical="center"/>
    </xf>
    <xf numFmtId="164" fontId="16" fillId="0" borderId="0" xfId="3" applyNumberFormat="1" applyFont="1" applyAlignment="1">
      <alignment horizontal="center" vertical="center"/>
    </xf>
    <xf numFmtId="0" fontId="13" fillId="0" borderId="0" xfId="0" applyFont="1" applyAlignment="1">
      <alignment vertical="center" readingOrder="1"/>
    </xf>
    <xf numFmtId="0" fontId="16" fillId="0" borderId="0" xfId="3" applyFont="1" applyAlignment="1">
      <alignment horizontal="right" vertical="center"/>
    </xf>
    <xf numFmtId="0" fontId="16" fillId="0" borderId="0" xfId="3" applyFont="1" applyAlignment="1">
      <alignment horizontal="right"/>
    </xf>
    <xf numFmtId="43" fontId="16" fillId="0" borderId="0" xfId="9" applyFont="1" applyAlignment="1">
      <alignment vertical="center"/>
    </xf>
    <xf numFmtId="0" fontId="16" fillId="0" borderId="0" xfId="3" applyFont="1" applyFill="1" applyBorder="1" applyAlignment="1">
      <alignment vertical="top" wrapText="1"/>
    </xf>
    <xf numFmtId="0" fontId="18" fillId="0" borderId="0" xfId="3" applyFont="1" applyAlignment="1">
      <alignment horizontal="center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Fill="1" applyBorder="1" applyAlignment="1">
      <alignment vertical="top"/>
    </xf>
    <xf numFmtId="164" fontId="16" fillId="0" borderId="1" xfId="3" applyNumberFormat="1" applyFont="1" applyFill="1" applyBorder="1" applyAlignment="1">
      <alignment vertical="top"/>
    </xf>
    <xf numFmtId="0" fontId="16" fillId="0" borderId="2" xfId="3" applyFont="1" applyBorder="1" applyAlignment="1">
      <alignment horizontal="center" vertical="center" wrapText="1"/>
    </xf>
    <xf numFmtId="3" fontId="3" fillId="0" borderId="0" xfId="8" applyNumberFormat="1" applyFont="1" applyAlignment="1">
      <alignment vertical="center"/>
    </xf>
    <xf numFmtId="0" fontId="16" fillId="0" borderId="6" xfId="10" applyFont="1" applyFill="1" applyBorder="1" applyAlignment="1">
      <alignment horizontal="center" vertical="center"/>
    </xf>
    <xf numFmtId="0" fontId="16" fillId="0" borderId="6" xfId="10" applyFont="1" applyFill="1" applyBorder="1" applyAlignment="1">
      <alignment horizontal="left" vertical="center" wrapText="1"/>
    </xf>
    <xf numFmtId="3" fontId="16" fillId="0" borderId="6" xfId="10" applyNumberFormat="1" applyFont="1" applyFill="1" applyBorder="1" applyAlignment="1">
      <alignment horizontal="center" vertical="center"/>
    </xf>
    <xf numFmtId="0" fontId="19" fillId="0" borderId="0" xfId="12" applyFont="1" applyAlignment="1">
      <alignment vertical="center"/>
    </xf>
    <xf numFmtId="0" fontId="16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2" fillId="0" borderId="0" xfId="3" applyFont="1" applyFill="1" applyBorder="1" applyAlignment="1">
      <alignment vertical="top"/>
    </xf>
    <xf numFmtId="0" fontId="20" fillId="0" borderId="0" xfId="3" applyFont="1" applyBorder="1" applyAlignment="1">
      <alignment horizontal="center"/>
    </xf>
    <xf numFmtId="0" fontId="20" fillId="0" borderId="0" xfId="3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center" vertical="center"/>
    </xf>
    <xf numFmtId="164" fontId="20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wrapText="1"/>
    </xf>
    <xf numFmtId="3" fontId="4" fillId="0" borderId="6" xfId="5" applyNumberFormat="1" applyFont="1" applyFill="1" applyBorder="1" applyAlignment="1">
      <alignment horizontal="center" vertical="center"/>
    </xf>
    <xf numFmtId="166" fontId="4" fillId="0" borderId="6" xfId="5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9" xfId="10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164" fontId="16" fillId="0" borderId="9" xfId="10" applyNumberFormat="1" applyFont="1" applyFill="1" applyBorder="1" applyAlignment="1">
      <alignment horizontal="center" vertical="center"/>
    </xf>
    <xf numFmtId="0" fontId="12" fillId="0" borderId="9" xfId="10" applyFont="1" applyFill="1" applyBorder="1" applyAlignment="1">
      <alignment vertical="center" wrapText="1"/>
    </xf>
    <xf numFmtId="0" fontId="2" fillId="0" borderId="0" xfId="20" applyFont="1"/>
    <xf numFmtId="0" fontId="2" fillId="0" borderId="0" xfId="20" applyFont="1" applyAlignment="1">
      <alignment horizontal="centerContinuous" vertical="center" wrapText="1"/>
    </xf>
    <xf numFmtId="0" fontId="2" fillId="0" borderId="0" xfId="2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0" fillId="0" borderId="0" xfId="20" applyFont="1" applyAlignment="1">
      <alignment horizontal="center" vertical="center" wrapText="1"/>
    </xf>
    <xf numFmtId="0" fontId="16" fillId="0" borderId="0" xfId="20" applyFont="1" applyAlignment="1">
      <alignment vertical="center" wrapText="1"/>
    </xf>
    <xf numFmtId="0" fontId="15" fillId="0" borderId="0" xfId="20" applyFont="1" applyFill="1" applyBorder="1" applyAlignment="1">
      <alignment horizontal="center" vertical="center"/>
    </xf>
    <xf numFmtId="0" fontId="15" fillId="0" borderId="13" xfId="20" applyFont="1" applyFill="1" applyBorder="1" applyAlignment="1">
      <alignment horizontal="center" vertical="center"/>
    </xf>
    <xf numFmtId="0" fontId="2" fillId="0" borderId="0" xfId="20" applyFont="1" applyAlignment="1">
      <alignment vertical="center"/>
    </xf>
    <xf numFmtId="0" fontId="16" fillId="0" borderId="0" xfId="20" applyFont="1" applyAlignment="1">
      <alignment vertical="center"/>
    </xf>
    <xf numFmtId="0" fontId="6" fillId="0" borderId="0" xfId="20" applyFont="1" applyAlignment="1">
      <alignment vertical="center" wrapText="1"/>
    </xf>
    <xf numFmtId="0" fontId="4" fillId="0" borderId="0" xfId="20" applyAlignment="1">
      <alignment vertical="center"/>
    </xf>
    <xf numFmtId="3" fontId="16" fillId="0" borderId="1" xfId="20" applyNumberFormat="1" applyFont="1" applyFill="1" applyBorder="1" applyAlignment="1">
      <alignment horizontal="center" vertical="center"/>
    </xf>
    <xf numFmtId="164" fontId="15" fillId="0" borderId="13" xfId="20" applyNumberFormat="1" applyFont="1" applyFill="1" applyBorder="1" applyAlignment="1">
      <alignment horizontal="center" vertical="center"/>
    </xf>
    <xf numFmtId="3" fontId="16" fillId="0" borderId="1" xfId="21" applyNumberFormat="1" applyFont="1" applyFill="1" applyBorder="1" applyAlignment="1">
      <alignment horizontal="center" vertical="center"/>
    </xf>
    <xf numFmtId="166" fontId="16" fillId="0" borderId="1" xfId="21" applyNumberFormat="1" applyFont="1" applyFill="1" applyBorder="1" applyAlignment="1">
      <alignment horizontal="center" vertical="center"/>
    </xf>
    <xf numFmtId="166" fontId="4" fillId="0" borderId="0" xfId="22" applyNumberFormat="1" applyFont="1" applyAlignment="1">
      <alignment vertical="center"/>
    </xf>
    <xf numFmtId="0" fontId="22" fillId="0" borderId="0" xfId="20" applyFont="1" applyFill="1" applyBorder="1" applyAlignment="1">
      <alignment horizontal="left" vertical="center" wrapText="1"/>
    </xf>
    <xf numFmtId="3" fontId="22" fillId="0" borderId="0" xfId="20" applyNumberFormat="1" applyFont="1" applyFill="1" applyBorder="1" applyAlignment="1">
      <alignment horizontal="center" vertical="center"/>
    </xf>
    <xf numFmtId="0" fontId="23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" fillId="0" borderId="0" xfId="20" applyFont="1" applyFill="1" applyBorder="1" applyAlignment="1">
      <alignment vertical="top"/>
    </xf>
    <xf numFmtId="0" fontId="4" fillId="0" borderId="0" xfId="20"/>
    <xf numFmtId="0" fontId="6" fillId="0" borderId="0" xfId="20" applyFont="1" applyFill="1" applyBorder="1"/>
    <xf numFmtId="0" fontId="6" fillId="0" borderId="0" xfId="20" applyFont="1" applyFill="1" applyBorder="1" applyAlignment="1">
      <alignment horizontal="center" vertical="center"/>
    </xf>
    <xf numFmtId="0" fontId="24" fillId="0" borderId="0" xfId="20" applyFont="1" applyBorder="1" applyAlignment="1">
      <alignment horizontal="center"/>
    </xf>
    <xf numFmtId="0" fontId="2" fillId="0" borderId="0" xfId="20" applyFont="1" applyFill="1" applyBorder="1" applyAlignment="1">
      <alignment horizontal="left" vertical="center" wrapText="1"/>
    </xf>
    <xf numFmtId="164" fontId="4" fillId="0" borderId="0" xfId="20" applyNumberFormat="1" applyFill="1" applyBorder="1" applyAlignment="1">
      <alignment vertical="center"/>
    </xf>
    <xf numFmtId="0" fontId="4" fillId="0" borderId="0" xfId="20" applyFill="1" applyBorder="1" applyAlignment="1">
      <alignment vertical="center"/>
    </xf>
    <xf numFmtId="0" fontId="4" fillId="0" borderId="0" xfId="20" applyBorder="1" applyAlignment="1">
      <alignment vertical="top"/>
    </xf>
    <xf numFmtId="0" fontId="4" fillId="0" borderId="0" xfId="20" applyAlignment="1">
      <alignment horizontal="center" vertical="center"/>
    </xf>
    <xf numFmtId="9" fontId="4" fillId="0" borderId="0" xfId="23" applyFont="1"/>
    <xf numFmtId="0" fontId="25" fillId="0" borderId="0" xfId="20" applyFont="1"/>
    <xf numFmtId="0" fontId="26" fillId="0" borderId="0" xfId="20" applyFont="1"/>
    <xf numFmtId="0" fontId="27" fillId="0" borderId="0" xfId="12" applyFont="1" applyBorder="1" applyAlignment="1">
      <alignment vertical="center"/>
    </xf>
    <xf numFmtId="0" fontId="27" fillId="0" borderId="0" xfId="12" applyFont="1" applyAlignment="1">
      <alignment vertical="center"/>
    </xf>
    <xf numFmtId="0" fontId="21" fillId="0" borderId="0" xfId="0" applyFont="1" applyAlignment="1">
      <alignment vertical="center"/>
    </xf>
    <xf numFmtId="0" fontId="15" fillId="6" borderId="6" xfId="7" applyFont="1" applyFill="1" applyBorder="1" applyAlignment="1">
      <alignment horizontal="center" vertical="center" wrapText="1"/>
    </xf>
    <xf numFmtId="0" fontId="15" fillId="6" borderId="1" xfId="20" applyFont="1" applyFill="1" applyBorder="1" applyAlignment="1">
      <alignment horizontal="left" vertical="center" wrapText="1"/>
    </xf>
    <xf numFmtId="0" fontId="15" fillId="6" borderId="1" xfId="20" applyFont="1" applyFill="1" applyBorder="1" applyAlignment="1">
      <alignment horizontal="center" vertical="center"/>
    </xf>
    <xf numFmtId="0" fontId="20" fillId="6" borderId="6" xfId="7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left" vertical="center" wrapText="1"/>
    </xf>
    <xf numFmtId="164" fontId="15" fillId="6" borderId="6" xfId="7" applyNumberFormat="1" applyFont="1" applyFill="1" applyBorder="1" applyAlignment="1">
      <alignment horizontal="center" vertical="center"/>
    </xf>
    <xf numFmtId="2" fontId="15" fillId="6" borderId="6" xfId="7" applyNumberFormat="1" applyFont="1" applyFill="1" applyBorder="1" applyAlignment="1">
      <alignment horizontal="center" vertical="center"/>
    </xf>
    <xf numFmtId="0" fontId="4" fillId="0" borderId="0" xfId="24" applyFont="1"/>
    <xf numFmtId="0" fontId="4" fillId="0" borderId="0" xfId="24" applyFont="1" applyAlignment="1">
      <alignment vertical="center"/>
    </xf>
    <xf numFmtId="0" fontId="28" fillId="0" borderId="0" xfId="24" applyFont="1" applyAlignment="1">
      <alignment vertical="center"/>
    </xf>
    <xf numFmtId="0" fontId="16" fillId="0" borderId="0" xfId="24" applyFont="1"/>
    <xf numFmtId="164" fontId="12" fillId="0" borderId="6" xfId="10" applyNumberFormat="1" applyFont="1" applyFill="1" applyBorder="1" applyAlignment="1">
      <alignment horizontal="center" vertical="center" wrapText="1"/>
    </xf>
    <xf numFmtId="0" fontId="17" fillId="0" borderId="0" xfId="24" applyFont="1" applyAlignment="1">
      <alignment vertical="center"/>
    </xf>
    <xf numFmtId="0" fontId="16" fillId="0" borderId="0" xfId="24" applyFont="1" applyAlignment="1">
      <alignment wrapText="1"/>
    </xf>
    <xf numFmtId="0" fontId="16" fillId="0" borderId="0" xfId="24" applyFont="1" applyAlignment="1">
      <alignment vertical="center"/>
    </xf>
    <xf numFmtId="3" fontId="16" fillId="0" borderId="0" xfId="24" applyNumberFormat="1" applyFont="1"/>
    <xf numFmtId="0" fontId="2" fillId="0" borderId="0" xfId="20" applyFont="1" applyAlignment="1"/>
    <xf numFmtId="2" fontId="16" fillId="0" borderId="0" xfId="3" applyNumberFormat="1" applyFont="1" applyFill="1" applyBorder="1" applyAlignment="1">
      <alignment vertical="top" wrapText="1"/>
    </xf>
    <xf numFmtId="1" fontId="16" fillId="0" borderId="0" xfId="3" applyNumberFormat="1" applyFont="1" applyAlignment="1">
      <alignment vertical="center"/>
    </xf>
    <xf numFmtId="43" fontId="16" fillId="0" borderId="0" xfId="27" applyFont="1" applyAlignment="1">
      <alignment vertical="center"/>
    </xf>
    <xf numFmtId="0" fontId="27" fillId="0" borderId="0" xfId="24" applyFont="1" applyBorder="1" applyAlignment="1">
      <alignment horizontal="right" vertical="center"/>
    </xf>
    <xf numFmtId="0" fontId="27" fillId="0" borderId="0" xfId="24" applyFont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0" fillId="0" borderId="0" xfId="0" applyFont="1" applyAlignment="1">
      <alignment horizontal="justify" vertical="top" wrapText="1"/>
    </xf>
    <xf numFmtId="0" fontId="32" fillId="0" borderId="0" xfId="0" applyFont="1" applyAlignment="1">
      <alignment horizontal="justify" vertical="top" wrapText="1"/>
    </xf>
    <xf numFmtId="43" fontId="14" fillId="0" borderId="0" xfId="27" applyFont="1" applyAlignment="1">
      <alignment vertical="center"/>
    </xf>
    <xf numFmtId="3" fontId="0" fillId="0" borderId="0" xfId="0" applyNumberFormat="1"/>
    <xf numFmtId="169" fontId="0" fillId="0" borderId="0" xfId="0" applyNumberFormat="1"/>
    <xf numFmtId="0" fontId="6" fillId="0" borderId="0" xfId="3" applyFont="1" applyAlignment="1">
      <alignment vertical="center" wrapText="1"/>
    </xf>
    <xf numFmtId="9" fontId="4" fillId="0" borderId="6" xfId="1" applyFont="1" applyFill="1" applyBorder="1" applyAlignment="1">
      <alignment horizontal="center" vertical="center"/>
    </xf>
    <xf numFmtId="9" fontId="33" fillId="0" borderId="0" xfId="1" applyFont="1" applyAlignment="1">
      <alignment vertical="center"/>
    </xf>
    <xf numFmtId="0" fontId="23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9" fontId="16" fillId="0" borderId="0" xfId="1" applyFont="1" applyAlignment="1">
      <alignment vertical="center"/>
    </xf>
    <xf numFmtId="3" fontId="16" fillId="6" borderId="9" xfId="10" applyNumberFormat="1" applyFont="1" applyFill="1" applyBorder="1" applyAlignment="1">
      <alignment horizontal="center" vertical="center"/>
    </xf>
    <xf numFmtId="3" fontId="16" fillId="6" borderId="6" xfId="10" applyNumberFormat="1" applyFont="1" applyFill="1" applyBorder="1" applyAlignment="1">
      <alignment horizontal="center" vertical="center"/>
    </xf>
    <xf numFmtId="0" fontId="19" fillId="0" borderId="0" xfId="24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19" fillId="0" borderId="0" xfId="24" applyFont="1" applyAlignment="1">
      <alignment vertical="center"/>
    </xf>
    <xf numFmtId="0" fontId="34" fillId="0" borderId="0" xfId="0" applyFont="1"/>
    <xf numFmtId="0" fontId="36" fillId="0" borderId="0" xfId="0" applyFont="1" applyFill="1" applyBorder="1"/>
    <xf numFmtId="0" fontId="35" fillId="0" borderId="0" xfId="0" applyFont="1" applyFill="1" applyAlignment="1">
      <alignment vertical="center"/>
    </xf>
    <xf numFmtId="0" fontId="37" fillId="0" borderId="0" xfId="0" applyFont="1"/>
    <xf numFmtId="0" fontId="13" fillId="0" borderId="0" xfId="0" applyFont="1"/>
    <xf numFmtId="0" fontId="0" fillId="0" borderId="0" xfId="0" applyFill="1"/>
    <xf numFmtId="0" fontId="35" fillId="6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7" fillId="0" borderId="0" xfId="0" applyFont="1" applyFill="1"/>
    <xf numFmtId="0" fontId="7" fillId="0" borderId="0" xfId="0" applyFont="1" applyFill="1"/>
    <xf numFmtId="0" fontId="7" fillId="0" borderId="0" xfId="0" applyFont="1" applyFill="1" applyAlignment="1">
      <alignment vertical="center"/>
    </xf>
    <xf numFmtId="164" fontId="7" fillId="0" borderId="0" xfId="0" applyNumberFormat="1" applyFont="1" applyFill="1"/>
    <xf numFmtId="0" fontId="38" fillId="0" borderId="0" xfId="0" applyFont="1" applyFill="1"/>
    <xf numFmtId="164" fontId="38" fillId="0" borderId="0" xfId="0" applyNumberFormat="1" applyFont="1" applyFill="1"/>
    <xf numFmtId="165" fontId="16" fillId="0" borderId="6" xfId="10" applyNumberFormat="1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/>
    </xf>
    <xf numFmtId="0" fontId="35" fillId="6" borderId="0" xfId="0" applyFont="1" applyFill="1" applyAlignment="1">
      <alignment horizontal="center" vertical="center" wrapText="1"/>
    </xf>
    <xf numFmtId="0" fontId="20" fillId="0" borderId="0" xfId="7" applyFont="1" applyFill="1" applyBorder="1" applyAlignment="1">
      <alignment vertical="center"/>
    </xf>
    <xf numFmtId="165" fontId="40" fillId="0" borderId="0" xfId="0" applyNumberFormat="1" applyFont="1" applyFill="1" applyAlignment="1">
      <alignment horizontal="center"/>
    </xf>
    <xf numFmtId="0" fontId="41" fillId="6" borderId="0" xfId="0" applyFont="1" applyFill="1" applyAlignment="1">
      <alignment horizontal="center" vertical="center" wrapText="1"/>
    </xf>
    <xf numFmtId="165" fontId="40" fillId="0" borderId="0" xfId="0" applyNumberFormat="1" applyFont="1" applyFill="1" applyBorder="1" applyAlignment="1">
      <alignment horizontal="center"/>
    </xf>
    <xf numFmtId="0" fontId="41" fillId="6" borderId="0" xfId="0" applyFont="1" applyFill="1" applyBorder="1" applyAlignment="1">
      <alignment horizontal="center" vertical="center" wrapText="1"/>
    </xf>
    <xf numFmtId="165" fontId="35" fillId="0" borderId="0" xfId="0" applyNumberFormat="1" applyFont="1" applyFill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42" fillId="0" borderId="0" xfId="0" applyFont="1" applyFill="1"/>
    <xf numFmtId="0" fontId="4" fillId="0" borderId="0" xfId="3" applyFont="1"/>
    <xf numFmtId="0" fontId="16" fillId="6" borderId="6" xfId="10" applyFont="1" applyFill="1" applyBorder="1" applyAlignment="1">
      <alignment horizontal="center" vertical="center"/>
    </xf>
    <xf numFmtId="0" fontId="16" fillId="6" borderId="6" xfId="10" applyFont="1" applyFill="1" applyBorder="1" applyAlignment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Fill="1"/>
    <xf numFmtId="164" fontId="43" fillId="0" borderId="0" xfId="0" applyNumberFormat="1" applyFont="1" applyFill="1"/>
    <xf numFmtId="0" fontId="44" fillId="0" borderId="0" xfId="0" applyFont="1" applyFill="1"/>
    <xf numFmtId="164" fontId="44" fillId="0" borderId="0" xfId="0" applyNumberFormat="1" applyFont="1" applyFill="1"/>
    <xf numFmtId="165" fontId="36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164" fontId="36" fillId="0" borderId="0" xfId="0" applyNumberFormat="1" applyFont="1" applyFill="1" applyAlignment="1">
      <alignment horizontal="center"/>
    </xf>
    <xf numFmtId="164" fontId="35" fillId="0" borderId="0" xfId="0" applyNumberFormat="1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0" fontId="36" fillId="0" borderId="0" xfId="0" applyFont="1" applyFill="1"/>
    <xf numFmtId="0" fontId="36" fillId="0" borderId="0" xfId="0" applyNumberFormat="1" applyFont="1" applyFill="1" applyAlignment="1">
      <alignment horizontal="center"/>
    </xf>
    <xf numFmtId="0" fontId="45" fillId="6" borderId="0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0" fontId="46" fillId="0" borderId="0" xfId="0" applyFont="1" applyFill="1" applyBorder="1"/>
    <xf numFmtId="3" fontId="46" fillId="0" borderId="0" xfId="0" applyNumberFormat="1" applyFont="1" applyFill="1" applyBorder="1" applyAlignment="1">
      <alignment horizontal="center"/>
    </xf>
    <xf numFmtId="3" fontId="47" fillId="0" borderId="0" xfId="0" applyNumberFormat="1" applyFont="1" applyFill="1" applyBorder="1" applyAlignment="1">
      <alignment horizontal="center"/>
    </xf>
    <xf numFmtId="0" fontId="47" fillId="0" borderId="0" xfId="0" applyFont="1" applyFill="1" applyAlignment="1">
      <alignment horizontal="center"/>
    </xf>
    <xf numFmtId="0" fontId="45" fillId="0" borderId="0" xfId="0" applyFont="1" applyFill="1" applyAlignment="1">
      <alignment vertical="center"/>
    </xf>
    <xf numFmtId="3" fontId="45" fillId="0" borderId="0" xfId="0" applyNumberFormat="1" applyFont="1" applyFill="1" applyAlignment="1">
      <alignment horizontal="center"/>
    </xf>
    <xf numFmtId="3" fontId="48" fillId="0" borderId="0" xfId="0" applyNumberFormat="1" applyFont="1" applyFill="1" applyAlignment="1">
      <alignment horizontal="center"/>
    </xf>
    <xf numFmtId="0" fontId="48" fillId="0" borderId="0" xfId="0" applyFont="1" applyFill="1" applyAlignment="1">
      <alignment horizontal="center"/>
    </xf>
    <xf numFmtId="0" fontId="45" fillId="0" borderId="0" xfId="0" applyFont="1" applyFill="1"/>
    <xf numFmtId="165" fontId="16" fillId="0" borderId="10" xfId="10" applyNumberFormat="1" applyFont="1" applyFill="1" applyBorder="1" applyAlignment="1">
      <alignment horizontal="center" vertical="center"/>
    </xf>
    <xf numFmtId="164" fontId="12" fillId="6" borderId="7" xfId="10" applyNumberFormat="1" applyFont="1" applyFill="1" applyBorder="1" applyAlignment="1">
      <alignment horizontal="center" vertical="center" wrapText="1"/>
    </xf>
    <xf numFmtId="164" fontId="12" fillId="6" borderId="8" xfId="10" applyNumberFormat="1" applyFont="1" applyFill="1" applyBorder="1" applyAlignment="1">
      <alignment horizontal="center" vertical="center" wrapText="1"/>
    </xf>
    <xf numFmtId="0" fontId="4" fillId="0" borderId="6" xfId="24" applyFont="1" applyBorder="1"/>
    <xf numFmtId="0" fontId="16" fillId="0" borderId="6" xfId="20" applyFont="1" applyBorder="1" applyAlignment="1">
      <alignment vertical="center" wrapText="1"/>
    </xf>
    <xf numFmtId="0" fontId="16" fillId="0" borderId="6" xfId="20" applyFont="1" applyBorder="1" applyAlignment="1">
      <alignment vertical="center"/>
    </xf>
    <xf numFmtId="0" fontId="15" fillId="6" borderId="6" xfId="20" applyFont="1" applyFill="1" applyBorder="1" applyAlignment="1">
      <alignment horizontal="center" vertical="center"/>
    </xf>
    <xf numFmtId="0" fontId="15" fillId="6" borderId="6" xfId="20" applyFont="1" applyFill="1" applyBorder="1" applyAlignment="1">
      <alignment horizontal="left" vertical="center" wrapText="1"/>
    </xf>
    <xf numFmtId="3" fontId="16" fillId="0" borderId="6" xfId="20" applyNumberFormat="1" applyFont="1" applyFill="1" applyBorder="1" applyAlignment="1">
      <alignment horizontal="center" vertical="center"/>
    </xf>
    <xf numFmtId="3" fontId="16" fillId="0" borderId="6" xfId="21" applyNumberFormat="1" applyFont="1" applyFill="1" applyBorder="1" applyAlignment="1">
      <alignment horizontal="center" vertical="center"/>
    </xf>
    <xf numFmtId="166" fontId="16" fillId="0" borderId="6" xfId="21" applyNumberFormat="1" applyFont="1" applyFill="1" applyBorder="1" applyAlignment="1">
      <alignment horizontal="center" vertical="center"/>
    </xf>
    <xf numFmtId="0" fontId="15" fillId="0" borderId="21" xfId="20" applyFont="1" applyFill="1" applyBorder="1" applyAlignment="1">
      <alignment horizontal="center" vertical="center"/>
    </xf>
    <xf numFmtId="0" fontId="15" fillId="0" borderId="22" xfId="20" applyFont="1" applyFill="1" applyBorder="1" applyAlignment="1">
      <alignment horizontal="center" vertical="center"/>
    </xf>
    <xf numFmtId="164" fontId="15" fillId="0" borderId="22" xfId="20" applyNumberFormat="1" applyFont="1" applyFill="1" applyBorder="1" applyAlignment="1">
      <alignment horizontal="center" vertical="center"/>
    </xf>
    <xf numFmtId="10" fontId="4" fillId="0" borderId="6" xfId="5" applyNumberFormat="1" applyFont="1" applyFill="1" applyBorder="1" applyAlignment="1">
      <alignment horizontal="center" vertical="center"/>
    </xf>
    <xf numFmtId="0" fontId="29" fillId="6" borderId="6" xfId="7" applyFont="1" applyFill="1" applyBorder="1" applyAlignment="1">
      <alignment horizontal="center" vertical="center" wrapText="1"/>
    </xf>
    <xf numFmtId="0" fontId="15" fillId="6" borderId="7" xfId="7" applyFont="1" applyFill="1" applyBorder="1" applyAlignment="1">
      <alignment horizontal="center" vertical="center" wrapText="1"/>
    </xf>
    <xf numFmtId="0" fontId="15" fillId="6" borderId="8" xfId="7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0" fontId="20" fillId="0" borderId="11" xfId="24" applyFont="1" applyBorder="1" applyAlignment="1">
      <alignment horizontal="center"/>
    </xf>
    <xf numFmtId="0" fontId="15" fillId="6" borderId="10" xfId="7" applyFont="1" applyFill="1" applyBorder="1" applyAlignment="1">
      <alignment horizontal="center" vertical="center" wrapText="1"/>
    </xf>
    <xf numFmtId="0" fontId="15" fillId="6" borderId="12" xfId="7" applyFont="1" applyFill="1" applyBorder="1" applyAlignment="1">
      <alignment horizontal="center" vertical="center" wrapText="1"/>
    </xf>
    <xf numFmtId="0" fontId="16" fillId="0" borderId="6" xfId="1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left" vertical="center" wrapText="1"/>
    </xf>
    <xf numFmtId="166" fontId="16" fillId="0" borderId="6" xfId="1" applyNumberFormat="1" applyFont="1" applyFill="1" applyBorder="1" applyAlignment="1">
      <alignment horizontal="center" vertical="center"/>
    </xf>
    <xf numFmtId="4" fontId="16" fillId="0" borderId="17" xfId="11" applyNumberFormat="1" applyFont="1" applyFill="1" applyBorder="1" applyAlignment="1">
      <alignment horizontal="center" vertical="center"/>
    </xf>
    <xf numFmtId="4" fontId="16" fillId="0" borderId="18" xfId="11" applyNumberFormat="1" applyFont="1" applyFill="1" applyBorder="1" applyAlignment="1">
      <alignment horizontal="center" vertical="center"/>
    </xf>
    <xf numFmtId="4" fontId="16" fillId="0" borderId="19" xfId="11" applyNumberFormat="1" applyFont="1" applyFill="1" applyBorder="1" applyAlignment="1">
      <alignment horizontal="center" vertical="center"/>
    </xf>
    <xf numFmtId="4" fontId="16" fillId="0" borderId="20" xfId="11" applyNumberFormat="1" applyFont="1" applyFill="1" applyBorder="1" applyAlignment="1">
      <alignment horizontal="center" vertical="center"/>
    </xf>
    <xf numFmtId="166" fontId="16" fillId="0" borderId="7" xfId="1" applyNumberFormat="1" applyFont="1" applyFill="1" applyBorder="1" applyAlignment="1">
      <alignment horizontal="center" vertical="center" wrapText="1"/>
    </xf>
    <xf numFmtId="166" fontId="16" fillId="0" borderId="8" xfId="1" applyNumberFormat="1" applyFont="1" applyFill="1" applyBorder="1" applyAlignment="1">
      <alignment horizontal="center" vertical="center" wrapText="1"/>
    </xf>
    <xf numFmtId="165" fontId="16" fillId="0" borderId="17" xfId="11" applyNumberFormat="1" applyFont="1" applyFill="1" applyBorder="1" applyAlignment="1">
      <alignment horizontal="center" vertical="center"/>
    </xf>
    <xf numFmtId="165" fontId="16" fillId="0" borderId="18" xfId="11" applyNumberFormat="1" applyFont="1" applyFill="1" applyBorder="1" applyAlignment="1">
      <alignment horizontal="center" vertical="center"/>
    </xf>
    <xf numFmtId="165" fontId="16" fillId="0" borderId="19" xfId="11" applyNumberFormat="1" applyFont="1" applyFill="1" applyBorder="1" applyAlignment="1">
      <alignment horizontal="center" vertical="center"/>
    </xf>
    <xf numFmtId="165" fontId="16" fillId="0" borderId="20" xfId="11" applyNumberFormat="1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vertical="center"/>
    </xf>
    <xf numFmtId="0" fontId="16" fillId="5" borderId="6" xfId="10" applyFont="1" applyFill="1" applyBorder="1" applyAlignment="1">
      <alignment horizontal="left" vertical="center" wrapText="1"/>
    </xf>
    <xf numFmtId="0" fontId="16" fillId="5" borderId="6" xfId="10" applyFont="1" applyFill="1" applyBorder="1" applyAlignment="1">
      <alignment vertical="center" wrapText="1"/>
    </xf>
    <xf numFmtId="166" fontId="16" fillId="5" borderId="7" xfId="1" applyNumberFormat="1" applyFont="1" applyFill="1" applyBorder="1" applyAlignment="1">
      <alignment horizontal="center" vertical="center"/>
    </xf>
    <xf numFmtId="166" fontId="16" fillId="5" borderId="8" xfId="1" applyNumberFormat="1" applyFont="1" applyFill="1" applyBorder="1" applyAlignment="1">
      <alignment horizontal="center" vertical="center"/>
    </xf>
    <xf numFmtId="165" fontId="16" fillId="5" borderId="17" xfId="11" applyNumberFormat="1" applyFont="1" applyFill="1" applyBorder="1" applyAlignment="1">
      <alignment horizontal="center" vertical="center"/>
    </xf>
    <xf numFmtId="165" fontId="16" fillId="5" borderId="18" xfId="11" applyNumberFormat="1" applyFont="1" applyFill="1" applyBorder="1" applyAlignment="1">
      <alignment horizontal="center" vertical="center"/>
    </xf>
    <xf numFmtId="165" fontId="16" fillId="5" borderId="19" xfId="11" applyNumberFormat="1" applyFont="1" applyFill="1" applyBorder="1" applyAlignment="1">
      <alignment horizontal="center" vertical="center"/>
    </xf>
    <xf numFmtId="165" fontId="16" fillId="5" borderId="20" xfId="11" applyNumberFormat="1" applyFont="1" applyFill="1" applyBorder="1" applyAlignment="1">
      <alignment horizontal="center" vertical="center"/>
    </xf>
    <xf numFmtId="166" fontId="16" fillId="5" borderId="6" xfId="1" applyNumberFormat="1" applyFont="1" applyFill="1" applyBorder="1" applyAlignment="1">
      <alignment horizontal="center" vertical="center"/>
    </xf>
    <xf numFmtId="0" fontId="23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49" fillId="6" borderId="16" xfId="7" applyFont="1" applyFill="1" applyBorder="1" applyAlignment="1">
      <alignment horizontal="center" vertical="center"/>
    </xf>
    <xf numFmtId="0" fontId="18" fillId="0" borderId="0" xfId="20" applyFont="1" applyAlignment="1">
      <alignment horizontal="center" vertical="center" wrapText="1"/>
    </xf>
    <xf numFmtId="1" fontId="15" fillId="6" borderId="2" xfId="3" applyNumberFormat="1" applyFont="1" applyFill="1" applyBorder="1" applyAlignment="1">
      <alignment horizontal="center" vertical="center"/>
    </xf>
    <xf numFmtId="1" fontId="15" fillId="6" borderId="3" xfId="3" applyNumberFormat="1" applyFont="1" applyFill="1" applyBorder="1" applyAlignment="1">
      <alignment horizontal="center" vertical="center"/>
    </xf>
    <xf numFmtId="0" fontId="15" fillId="6" borderId="14" xfId="20" applyFont="1" applyFill="1" applyBorder="1" applyAlignment="1">
      <alignment horizontal="center" vertical="center" wrapText="1"/>
    </xf>
    <xf numFmtId="0" fontId="15" fillId="6" borderId="15" xfId="20" applyFont="1" applyFill="1" applyBorder="1" applyAlignment="1">
      <alignment horizontal="center" vertical="center" wrapText="1"/>
    </xf>
    <xf numFmtId="0" fontId="49" fillId="7" borderId="0" xfId="7" applyFont="1" applyFill="1" applyBorder="1" applyAlignment="1">
      <alignment horizontal="center" vertical="center"/>
    </xf>
    <xf numFmtId="1" fontId="15" fillId="6" borderId="6" xfId="3" applyNumberFormat="1" applyFont="1" applyFill="1" applyBorder="1" applyAlignment="1">
      <alignment horizontal="center" vertical="center"/>
    </xf>
    <xf numFmtId="0" fontId="15" fillId="6" borderId="6" xfId="20" applyFont="1" applyFill="1" applyBorder="1" applyAlignment="1">
      <alignment horizontal="center" vertical="center" wrapText="1"/>
    </xf>
    <xf numFmtId="0" fontId="20" fillId="0" borderId="0" xfId="7" applyFont="1" applyFill="1" applyBorder="1" applyAlignment="1">
      <alignment horizontal="center" vertical="center"/>
    </xf>
    <xf numFmtId="0" fontId="20" fillId="6" borderId="0" xfId="7" applyFont="1" applyFill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2" fontId="20" fillId="6" borderId="6" xfId="7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4" fillId="0" borderId="0" xfId="3" applyFont="1" applyAlignment="1">
      <alignment horizontal="center" vertical="center" wrapText="1"/>
    </xf>
    <xf numFmtId="0" fontId="20" fillId="6" borderId="6" xfId="7" applyFont="1" applyFill="1" applyBorder="1" applyAlignment="1">
      <alignment horizontal="center" vertical="center" wrapText="1"/>
    </xf>
    <xf numFmtId="1" fontId="15" fillId="6" borderId="6" xfId="7" applyNumberFormat="1" applyFont="1" applyFill="1" applyBorder="1" applyAlignment="1">
      <alignment horizontal="center" vertical="center"/>
    </xf>
    <xf numFmtId="0" fontId="20" fillId="0" borderId="6" xfId="3" applyFont="1" applyFill="1" applyBorder="1" applyAlignment="1">
      <alignment horizontal="center" vertical="center" wrapText="1"/>
    </xf>
    <xf numFmtId="164" fontId="20" fillId="6" borderId="6" xfId="7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16" fillId="0" borderId="0" xfId="3" applyFont="1" applyAlignment="1">
      <alignment horizontal="justify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3" fontId="16" fillId="0" borderId="0" xfId="3" applyNumberFormat="1" applyFont="1" applyAlignment="1">
      <alignment horizontal="justify" vertical="center" wrapText="1"/>
    </xf>
    <xf numFmtId="0" fontId="20" fillId="6" borderId="4" xfId="7" applyFont="1" applyFill="1" applyBorder="1" applyAlignment="1">
      <alignment horizontal="center" vertical="center"/>
    </xf>
    <xf numFmtId="0" fontId="20" fillId="0" borderId="10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</cellXfs>
  <cellStyles count="28">
    <cellStyle name="20% - Énfasis1" xfId="11" builtinId="30"/>
    <cellStyle name="Énfasis1" xfId="10" builtinId="29"/>
    <cellStyle name="Énfasis3" xfId="7" builtinId="37"/>
    <cellStyle name="Euro" xfId="15"/>
    <cellStyle name="Euro 2" xfId="16"/>
    <cellStyle name="Millares" xfId="27" builtinId="3"/>
    <cellStyle name="Millares 2" xfId="2"/>
    <cellStyle name="Millares 2 2" xfId="25"/>
    <cellStyle name="Millares_INDICADORES_2006_fin" xfId="9"/>
    <cellStyle name="Moneda 2" xfId="17"/>
    <cellStyle name="Moneda 3" xfId="26"/>
    <cellStyle name="Normal" xfId="0" builtinId="0"/>
    <cellStyle name="Normal 2" xfId="3"/>
    <cellStyle name="Normal 3" xfId="4"/>
    <cellStyle name="Normal 3 2" xfId="12"/>
    <cellStyle name="Normal 3 2 2" xfId="24"/>
    <cellStyle name="Normal 3 3 2" xfId="20"/>
    <cellStyle name="Normal 4" xfId="18"/>
    <cellStyle name="Normal 4 2" xfId="19"/>
    <cellStyle name="Porcentaje" xfId="1" builtinId="5"/>
    <cellStyle name="Porcentaje 2" xfId="14"/>
    <cellStyle name="Porcentaje 3" xfId="22"/>
    <cellStyle name="Porcentual 2" xfId="5"/>
    <cellStyle name="Porcentual 3" xfId="6"/>
    <cellStyle name="Porcentual 3 2" xfId="13"/>
    <cellStyle name="Porcentual 3 2 2" xfId="21"/>
    <cellStyle name="Porcentual 4" xfId="8"/>
    <cellStyle name="Porcentual 4 2" xfId="23"/>
  </cellStyles>
  <dxfs count="2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relative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4" formatCode="0.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relativeIndent="0" justifyLastLine="0" shrinkToFit="0" readingOrder="0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D9D9D9"/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'CAP-I'!$A$13</c:f>
              <c:strCache>
                <c:ptCount val="1"/>
                <c:pt idx="0">
                  <c:v>Personas Capacitadas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95AD-4045-BE13-3C7DA120E56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95AD-4045-BE13-3C7DA120E56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95AD-4045-BE13-3C7DA120E56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95AD-4045-BE13-3C7DA120E56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95AD-4045-BE13-3C7DA120E5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ES" sz="1200" b="0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'CAP-I'!$B$11:$F$12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'CAP-I'!$B$13:$F$13</c:f>
              <c:numCache>
                <c:formatCode>#,##0</c:formatCode>
                <c:ptCount val="5"/>
                <c:pt idx="0">
                  <c:v>216002</c:v>
                </c:pt>
                <c:pt idx="1">
                  <c:v>171236</c:v>
                </c:pt>
                <c:pt idx="2">
                  <c:v>85460</c:v>
                </c:pt>
                <c:pt idx="3">
                  <c:v>88335</c:v>
                </c:pt>
                <c:pt idx="4">
                  <c:v>103831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F-4C18-A88F-F3758BE2C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-66386432"/>
        <c:axId val="-66385888"/>
      </c:barChart>
      <c:catAx>
        <c:axId val="-6638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s-MX"/>
          </a:p>
        </c:txPr>
        <c:crossAx val="-6638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38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s-MX"/>
          </a:p>
        </c:txPr>
        <c:crossAx val="-6638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rgbClr val="D9D9D9"/>
      </a:solidFill>
      <a:prstDash val="solid"/>
      <a:round/>
    </a:ln>
    <a:effectLst/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CNPR!$A$15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CNPR!$B$15:$F$15</c:f>
              <c:numCache>
                <c:formatCode>#,##0</c:formatCode>
                <c:ptCount val="5"/>
                <c:pt idx="0">
                  <c:v>1020617.7</c:v>
                </c:pt>
                <c:pt idx="1">
                  <c:v>981241.272</c:v>
                </c:pt>
                <c:pt idx="2">
                  <c:v>1000037.9</c:v>
                </c:pt>
                <c:pt idx="3">
                  <c:v>1068374.1000000001</c:v>
                </c:pt>
                <c:pt idx="4">
                  <c:v>1009095.7120000001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7-4536-9F12-14600FC53C73}"/>
            </c:ext>
          </c:extLst>
        </c:ser>
        <c:ser>
          <c:idx val="1"/>
          <c:order val="1"/>
          <c:tx>
            <c:strRef>
              <c:f>CNPR!$A$14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CNPR!$B$14:$F$14</c:f>
              <c:numCache>
                <c:formatCode>#,##0</c:formatCode>
                <c:ptCount val="5"/>
                <c:pt idx="0">
                  <c:v>937924.6</c:v>
                </c:pt>
                <c:pt idx="1">
                  <c:v>912558.2</c:v>
                </c:pt>
                <c:pt idx="2">
                  <c:v>942282.4</c:v>
                </c:pt>
                <c:pt idx="3">
                  <c:v>1038691.4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7-4536-9F12-14600FC5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3367808"/>
        <c:axId val="-13358560"/>
      </c:barChart>
      <c:lineChart>
        <c:grouping val="stacked"/>
        <c:varyColors val="0"/>
        <c:ser>
          <c:idx val="2"/>
          <c:order val="2"/>
          <c:tx>
            <c:strRef>
              <c:f>CNPR!$A$16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CNPR!$B$16:$F$16</c:f>
              <c:numCache>
                <c:formatCode>0.0</c:formatCode>
                <c:ptCount val="5"/>
                <c:pt idx="0">
                  <c:v>91.897739966688803</c:v>
                </c:pt>
                <c:pt idx="1">
                  <c:v>93.000389001167079</c:v>
                </c:pt>
                <c:pt idx="2">
                  <c:v>94.224668885049255</c:v>
                </c:pt>
                <c:pt idx="3">
                  <c:v>97.221694161249317</c:v>
                </c:pt>
                <c:pt idx="4">
                  <c:v>98.97995870187583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7-4536-9F12-14600FC5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64544"/>
        <c:axId val="-13361824"/>
      </c:lineChart>
      <c:catAx>
        <c:axId val="-133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5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5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7808"/>
        <c:crosses val="autoZero"/>
        <c:crossBetween val="between"/>
      </c:valAx>
      <c:catAx>
        <c:axId val="-13364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3361824"/>
        <c:crosses val="autoZero"/>
        <c:auto val="1"/>
        <c:lblAlgn val="ctr"/>
        <c:lblOffset val="100"/>
        <c:noMultiLvlLbl val="0"/>
      </c:catAx>
      <c:valAx>
        <c:axId val="-1336182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454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'SERV-TEC'!$A$13</c:f>
              <c:strCache>
                <c:ptCount val="1"/>
                <c:pt idx="0">
                  <c:v>Servicios Tecnológicos Proporcionados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BA4-4A18-B4E3-459A18A74ED9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BA4-4A18-B4E3-459A18A74ED9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BA4-4A18-B4E3-459A18A74ED9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BA4-4A18-B4E3-459A18A74ED9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BA4-4A18-B4E3-459A18A74E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ES" sz="1200" b="0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'SERV-TEC'!$B$11:$F$12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'SERV-TEC'!$B$13:$F$13</c:f>
              <c:numCache>
                <c:formatCode>#,##0</c:formatCode>
                <c:ptCount val="5"/>
                <c:pt idx="0">
                  <c:v>14474</c:v>
                </c:pt>
                <c:pt idx="1">
                  <c:v>15371</c:v>
                </c:pt>
                <c:pt idx="2">
                  <c:v>14532</c:v>
                </c:pt>
                <c:pt idx="3">
                  <c:v>14606</c:v>
                </c:pt>
                <c:pt idx="4">
                  <c:v>12105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F-4DD3-95DE-BE594CE34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-66386432"/>
        <c:axId val="-66385888"/>
      </c:barChart>
      <c:catAx>
        <c:axId val="-6638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s-MX"/>
          </a:p>
        </c:txPr>
        <c:crossAx val="-6638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38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s-MX"/>
          </a:p>
        </c:txPr>
        <c:crossAx val="-6638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rgbClr val="D9D9D9"/>
      </a:solidFill>
      <a:prstDash val="solid"/>
      <a:round/>
    </a:ln>
    <a:effectLst/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'C-PSP'!$A$15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'C-PSP'!$B$12:$F$13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'C-PSP'!$B$15:$F$15</c:f>
              <c:numCache>
                <c:formatCode>#,##0</c:formatCode>
                <c:ptCount val="5"/>
                <c:pt idx="0">
                  <c:v>912561.75699999998</c:v>
                </c:pt>
                <c:pt idx="1">
                  <c:v>942282.4</c:v>
                </c:pt>
                <c:pt idx="2">
                  <c:v>1014374.4</c:v>
                </c:pt>
                <c:pt idx="3">
                  <c:v>1038691.4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B-404D-81B2-900B9E0A5ED5}"/>
            </c:ext>
          </c:extLst>
        </c:ser>
        <c:ser>
          <c:idx val="1"/>
          <c:order val="1"/>
          <c:tx>
            <c:strRef>
              <c:f>'C-PSP'!$A$14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'C-PSP'!$B$12:$F$13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'C-PSP'!$B$14:$F$14</c:f>
              <c:numCache>
                <c:formatCode>#,##0</c:formatCode>
                <c:ptCount val="5"/>
                <c:pt idx="0">
                  <c:v>209872.83043</c:v>
                </c:pt>
                <c:pt idx="1">
                  <c:v>204323.10011999999</c:v>
                </c:pt>
                <c:pt idx="2">
                  <c:v>203908.33996000001</c:v>
                </c:pt>
                <c:pt idx="3">
                  <c:v>217692.30061000003</c:v>
                </c:pt>
                <c:pt idx="4">
                  <c:v>230094.01275999998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B-404D-81B2-900B9E0A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48694304"/>
        <c:axId val="-148700832"/>
      </c:barChart>
      <c:lineChart>
        <c:grouping val="stacked"/>
        <c:varyColors val="0"/>
        <c:ser>
          <c:idx val="2"/>
          <c:order val="2"/>
          <c:tx>
            <c:strRef>
              <c:f>'C-PSP'!$A$16</c:f>
              <c:strCache>
                <c:ptCount val="1"/>
                <c:pt idx="0">
                  <c:v>Costo docente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'C-PSP'!$B$12:$F$13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'C-PSP'!$B$16:$F$16</c:f>
              <c:numCache>
                <c:formatCode>0.0</c:formatCode>
                <c:ptCount val="5"/>
                <c:pt idx="0">
                  <c:v>18.982754484633631</c:v>
                </c:pt>
                <c:pt idx="1">
                  <c:v>22.998205745542766</c:v>
                </c:pt>
                <c:pt idx="2">
                  <c:v>21.68384978006593</c:v>
                </c:pt>
                <c:pt idx="3">
                  <c:v>20.101881510416668</c:v>
                </c:pt>
                <c:pt idx="4">
                  <c:v>23.03698763098534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DFB-404D-81B2-900B9E0A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99200"/>
        <c:axId val="-15570704"/>
      </c:lineChart>
      <c:catAx>
        <c:axId val="-1486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870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870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8694304"/>
        <c:crosses val="autoZero"/>
        <c:crossBetween val="between"/>
      </c:valAx>
      <c:catAx>
        <c:axId val="-14869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70704"/>
        <c:crossesAt val="11"/>
        <c:auto val="1"/>
        <c:lblAlgn val="ctr"/>
        <c:lblOffset val="100"/>
        <c:noMultiLvlLbl val="0"/>
      </c:catAx>
      <c:valAx>
        <c:axId val="-15570704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869920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EPRT!$A$15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EPRT!$B$15:$F$15</c:f>
              <c:numCache>
                <c:formatCode>#,##0</c:formatCode>
                <c:ptCount val="5"/>
                <c:pt idx="0">
                  <c:v>981241.272</c:v>
                </c:pt>
                <c:pt idx="1">
                  <c:v>1000037.9</c:v>
                </c:pt>
                <c:pt idx="2">
                  <c:v>1052122.8</c:v>
                </c:pt>
                <c:pt idx="3">
                  <c:v>1068374.1000000001</c:v>
                </c:pt>
                <c:pt idx="4">
                  <c:v>1009095.7120000001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8-46C3-9977-46D776BA5C65}"/>
            </c:ext>
          </c:extLst>
        </c:ser>
        <c:ser>
          <c:idx val="1"/>
          <c:order val="1"/>
          <c:tx>
            <c:strRef>
              <c:f>EPRT!$A$14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EPRT!$B$14:$F$14</c:f>
              <c:numCache>
                <c:formatCode>#,##0</c:formatCode>
                <c:ptCount val="5"/>
                <c:pt idx="0">
                  <c:v>912558.2</c:v>
                </c:pt>
                <c:pt idx="1">
                  <c:v>942282.4</c:v>
                </c:pt>
                <c:pt idx="2">
                  <c:v>1014374.4</c:v>
                </c:pt>
                <c:pt idx="3">
                  <c:v>1038691.4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8-46C3-9977-46D776BA5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72336"/>
        <c:axId val="-15569072"/>
      </c:barChart>
      <c:lineChart>
        <c:grouping val="stacked"/>
        <c:varyColors val="0"/>
        <c:ser>
          <c:idx val="2"/>
          <c:order val="2"/>
          <c:tx>
            <c:strRef>
              <c:f>EPRT!$A$16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EPRT!$B$16:$F$16</c:f>
              <c:numCache>
                <c:formatCode>0.0</c:formatCode>
                <c:ptCount val="5"/>
                <c:pt idx="0">
                  <c:v>91.897739966688803</c:v>
                </c:pt>
                <c:pt idx="1">
                  <c:v>93.000389001167079</c:v>
                </c:pt>
                <c:pt idx="2">
                  <c:v>94.224668885049255</c:v>
                </c:pt>
                <c:pt idx="3">
                  <c:v>96.412167857212111</c:v>
                </c:pt>
                <c:pt idx="4">
                  <c:v>98.97995870187583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8-46C3-9977-46D776BA5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3632"/>
        <c:axId val="-15564176"/>
      </c:lineChart>
      <c:catAx>
        <c:axId val="-1557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72336"/>
        <c:crosses val="autoZero"/>
        <c:crossBetween val="between"/>
      </c:valAx>
      <c:valAx>
        <c:axId val="-1556417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%</a:t>
                </a:r>
                <a:endParaRPr lang="es-MX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3632"/>
        <c:crosses val="max"/>
        <c:crossBetween val="between"/>
      </c:valAx>
      <c:catAx>
        <c:axId val="-155636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556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EPR!$A$15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EPR!$B$15:$F$15</c:f>
              <c:numCache>
                <c:formatCode>#,##0</c:formatCode>
                <c:ptCount val="5"/>
                <c:pt idx="0">
                  <c:v>870481.924</c:v>
                </c:pt>
                <c:pt idx="1">
                  <c:v>887530.2</c:v>
                </c:pt>
                <c:pt idx="2">
                  <c:v>969741.8</c:v>
                </c:pt>
                <c:pt idx="3">
                  <c:v>1023383.2999999999</c:v>
                </c:pt>
                <c:pt idx="4">
                  <c:v>971443.51199999999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6-493F-BDE1-C09849623A4B}"/>
            </c:ext>
          </c:extLst>
        </c:ser>
        <c:ser>
          <c:idx val="1"/>
          <c:order val="1"/>
          <c:tx>
            <c:strRef>
              <c:f>EPR!$A$14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EPR!$B$14:$F$14</c:f>
              <c:numCache>
                <c:formatCode>#,##0</c:formatCode>
                <c:ptCount val="5"/>
                <c:pt idx="0">
                  <c:v>844184.05500000005</c:v>
                </c:pt>
                <c:pt idx="1">
                  <c:v>880550.9</c:v>
                </c:pt>
                <c:pt idx="2">
                  <c:v>969741.8</c:v>
                </c:pt>
                <c:pt idx="3">
                  <c:v>1023363.8</c:v>
                </c:pt>
                <c:pt idx="4">
                  <c:v>971443.51199999999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6-493F-BDE1-C0984962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69616"/>
        <c:axId val="-15565264"/>
      </c:barChart>
      <c:lineChart>
        <c:grouping val="stacked"/>
        <c:varyColors val="0"/>
        <c:ser>
          <c:idx val="2"/>
          <c:order val="2"/>
          <c:tx>
            <c:strRef>
              <c:f>EPR!$A$16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EPR!$B$16:$F$16</c:f>
              <c:numCache>
                <c:formatCode>0.0</c:formatCode>
                <c:ptCount val="5"/>
                <c:pt idx="0">
                  <c:v>97.501995376921741</c:v>
                </c:pt>
                <c:pt idx="1">
                  <c:v>96.978929915148939</c:v>
                </c:pt>
                <c:pt idx="2">
                  <c:v>99.213626758841571</c:v>
                </c:pt>
                <c:pt idx="3">
                  <c:v>100</c:v>
                </c:pt>
                <c:pt idx="4" formatCode="0.0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6-493F-BDE1-C0984962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8528"/>
        <c:axId val="-15562544"/>
      </c:lineChart>
      <c:catAx>
        <c:axId val="-1556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9616"/>
        <c:crosses val="autoZero"/>
        <c:crossBetween val="between"/>
      </c:valAx>
      <c:catAx>
        <c:axId val="-15568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62544"/>
        <c:crosses val="autoZero"/>
        <c:auto val="1"/>
        <c:lblAlgn val="ctr"/>
        <c:lblOffset val="100"/>
        <c:noMultiLvlLbl val="0"/>
      </c:catAx>
      <c:valAx>
        <c:axId val="-155625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852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EGC!$A$15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EGC!$B$15:$F$15</c:f>
              <c:numCache>
                <c:formatCode>#,##0</c:formatCode>
                <c:ptCount val="5"/>
                <c:pt idx="0">
                  <c:v>970043.83799999999</c:v>
                </c:pt>
                <c:pt idx="1">
                  <c:v>981041</c:v>
                </c:pt>
                <c:pt idx="2">
                  <c:v>1045273.2</c:v>
                </c:pt>
                <c:pt idx="3">
                  <c:v>1028148.9999999999</c:v>
                </c:pt>
                <c:pt idx="4">
                  <c:v>1009095.7120000001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3-468E-8E26-E4AF885498C0}"/>
            </c:ext>
          </c:extLst>
        </c:ser>
        <c:ser>
          <c:idx val="1"/>
          <c:order val="1"/>
          <c:tx>
            <c:strRef>
              <c:f>EGC!$A$14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EGC!$B$14:$F$14</c:f>
              <c:numCache>
                <c:formatCode>#,##0</c:formatCode>
                <c:ptCount val="5"/>
                <c:pt idx="0">
                  <c:v>901373.375</c:v>
                </c:pt>
                <c:pt idx="1">
                  <c:v>930785.5</c:v>
                </c:pt>
                <c:pt idx="2">
                  <c:v>1007524.8</c:v>
                </c:pt>
                <c:pt idx="3">
                  <c:v>998485.8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3-468E-8E26-E4AF88549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61456"/>
        <c:axId val="-15558192"/>
      </c:barChart>
      <c:lineChart>
        <c:grouping val="stacked"/>
        <c:varyColors val="0"/>
        <c:ser>
          <c:idx val="2"/>
          <c:order val="2"/>
          <c:tx>
            <c:strRef>
              <c:f>EGC!$A$16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EGC!$B$16:$F$16</c:f>
              <c:numCache>
                <c:formatCode>0.0</c:formatCode>
                <c:ptCount val="5"/>
                <c:pt idx="0">
                  <c:v>92.920890756691762</c:v>
                </c:pt>
                <c:pt idx="1">
                  <c:v>94.877329285931992</c:v>
                </c:pt>
                <c:pt idx="2">
                  <c:v>96.38865705157275</c:v>
                </c:pt>
                <c:pt idx="3">
                  <c:v>97.114892880312112</c:v>
                </c:pt>
                <c:pt idx="4">
                  <c:v>98.97995870187583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3-468E-8E26-E4AF88549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4720"/>
        <c:axId val="-15566352"/>
      </c:lineChart>
      <c:catAx>
        <c:axId val="-1556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1456"/>
        <c:crosses val="autoZero"/>
        <c:crossBetween val="between"/>
      </c:valAx>
      <c:catAx>
        <c:axId val="-15564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66352"/>
        <c:crosses val="autoZero"/>
        <c:auto val="1"/>
        <c:lblAlgn val="ctr"/>
        <c:lblOffset val="100"/>
        <c:noMultiLvlLbl val="0"/>
      </c:catAx>
      <c:valAx>
        <c:axId val="-1556635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472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EGI!$A$15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EGI!$B$15:$E$15</c:f>
              <c:numCache>
                <c:formatCode>#,##0</c:formatCode>
                <c:ptCount val="4"/>
                <c:pt idx="0">
                  <c:v>11197.433999999999</c:v>
                </c:pt>
                <c:pt idx="1">
                  <c:v>18996.900000000001</c:v>
                </c:pt>
                <c:pt idx="2">
                  <c:v>6849.6</c:v>
                </c:pt>
                <c:pt idx="3">
                  <c:v>40225.1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2-46C0-BFEE-A8B446DEE2FD}"/>
            </c:ext>
          </c:extLst>
        </c:ser>
        <c:ser>
          <c:idx val="1"/>
          <c:order val="1"/>
          <c:tx>
            <c:strRef>
              <c:f>EGI!$A$14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EGI!$B$14:$E$14</c:f>
              <c:numCache>
                <c:formatCode>#,##0</c:formatCode>
                <c:ptCount val="4"/>
                <c:pt idx="0">
                  <c:v>11188.382</c:v>
                </c:pt>
                <c:pt idx="1">
                  <c:v>11496.9</c:v>
                </c:pt>
                <c:pt idx="2">
                  <c:v>6849.6</c:v>
                </c:pt>
                <c:pt idx="3">
                  <c:v>40205.599999999999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2-46C0-BFEE-A8B446DE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57648"/>
        <c:axId val="-15572880"/>
      </c:barChart>
      <c:lineChart>
        <c:grouping val="stacked"/>
        <c:varyColors val="0"/>
        <c:ser>
          <c:idx val="2"/>
          <c:order val="2"/>
          <c:tx>
            <c:strRef>
              <c:f>EGI!$A$16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EGI!$B$16:$E$16</c:f>
              <c:numCache>
                <c:formatCode>0.0</c:formatCode>
                <c:ptCount val="4"/>
                <c:pt idx="0">
                  <c:v>99.919160050418697</c:v>
                </c:pt>
                <c:pt idx="1">
                  <c:v>60.519874295279749</c:v>
                </c:pt>
                <c:pt idx="2">
                  <c:v>100</c:v>
                </c:pt>
                <c:pt idx="3">
                  <c:v>99.951522805412537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2-46C0-BFEE-A8B446DE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3088"/>
        <c:axId val="-15560912"/>
      </c:lineChart>
      <c:catAx>
        <c:axId val="-1555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7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7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7648"/>
        <c:crosses val="autoZero"/>
        <c:crossBetween val="between"/>
      </c:valAx>
      <c:catAx>
        <c:axId val="-15563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60912"/>
        <c:crosses val="autoZero"/>
        <c:auto val="1"/>
        <c:lblAlgn val="ctr"/>
        <c:lblOffset val="100"/>
        <c:noMultiLvlLbl val="0"/>
      </c:catAx>
      <c:valAx>
        <c:axId val="-1556091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solidFill>
                <a:schemeClr val="accent1">
                  <a:alpha val="97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30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AUTOF!$A$15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AUTOF!$B$15:$F$15</c:f>
              <c:numCache>
                <c:formatCode>#,##0</c:formatCode>
                <c:ptCount val="5"/>
                <c:pt idx="0">
                  <c:v>912561.75699999998</c:v>
                </c:pt>
                <c:pt idx="1">
                  <c:v>942282.4</c:v>
                </c:pt>
                <c:pt idx="2">
                  <c:v>1038691.4</c:v>
                </c:pt>
                <c:pt idx="3">
                  <c:v>1038691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D-4CF2-90AE-311455645D8E}"/>
            </c:ext>
          </c:extLst>
        </c:ser>
        <c:ser>
          <c:idx val="1"/>
          <c:order val="1"/>
          <c:tx>
            <c:strRef>
              <c:f>AUTOF!$A$14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AUTOF!$B$14:$F$14</c:f>
              <c:numCache>
                <c:formatCode>#,##0</c:formatCode>
                <c:ptCount val="5"/>
                <c:pt idx="0">
                  <c:v>68377.702000000005</c:v>
                </c:pt>
                <c:pt idx="1">
                  <c:v>61731.5</c:v>
                </c:pt>
                <c:pt idx="2">
                  <c:v>44632.6</c:v>
                </c:pt>
                <c:pt idx="3">
                  <c:v>15327.6</c:v>
                </c:pt>
                <c:pt idx="4">
                  <c:v>27359.007000000001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D-4CF2-90AE-311455645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59280"/>
        <c:axId val="-15558736"/>
      </c:barChart>
      <c:lineChart>
        <c:grouping val="stacked"/>
        <c:varyColors val="0"/>
        <c:ser>
          <c:idx val="2"/>
          <c:order val="2"/>
          <c:tx>
            <c:strRef>
              <c:f>AUTOF!$A$16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AUTOF!$B$16:$F$16</c:f>
              <c:numCache>
                <c:formatCode>0.0</c:formatCode>
                <c:ptCount val="5"/>
                <c:pt idx="0">
                  <c:v>7.4929396805744082</c:v>
                </c:pt>
                <c:pt idx="1">
                  <c:v>6.5512738007204625</c:v>
                </c:pt>
                <c:pt idx="2">
                  <c:v>4.2970029404306223</c:v>
                </c:pt>
                <c:pt idx="3">
                  <c:v>1.4756650437906944</c:v>
                </c:pt>
                <c:pt idx="4">
                  <c:v>2.7391808169839029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D-4CF2-90AE-311455645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67264"/>
        <c:axId val="-13356928"/>
      </c:lineChart>
      <c:catAx>
        <c:axId val="-1555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9280"/>
        <c:crosses val="autoZero"/>
        <c:crossBetween val="between"/>
      </c:valAx>
      <c:catAx>
        <c:axId val="-13367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3356928"/>
        <c:crosses val="autoZero"/>
        <c:auto val="1"/>
        <c:lblAlgn val="ctr"/>
        <c:lblOffset val="100"/>
        <c:noMultiLvlLbl val="0"/>
      </c:catAx>
      <c:valAx>
        <c:axId val="-1335692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726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CAIP!$A$15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CAIP!$B$15:$F$15</c:f>
              <c:numCache>
                <c:formatCode>#,##0</c:formatCode>
                <c:ptCount val="5"/>
                <c:pt idx="0">
                  <c:v>110759.348</c:v>
                </c:pt>
                <c:pt idx="1">
                  <c:v>112507.7</c:v>
                </c:pt>
                <c:pt idx="2">
                  <c:v>82381</c:v>
                </c:pt>
                <c:pt idx="3">
                  <c:v>44990.8</c:v>
                </c:pt>
                <c:pt idx="4">
                  <c:v>37652.199999999997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7-4A29-A9D7-428EB1BB69CA}"/>
            </c:ext>
          </c:extLst>
        </c:ser>
        <c:ser>
          <c:idx val="1"/>
          <c:order val="1"/>
          <c:tx>
            <c:strRef>
              <c:f>CAIP!$A$14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CAIP!$B$14:$F$14</c:f>
              <c:numCache>
                <c:formatCode>#,##0</c:formatCode>
                <c:ptCount val="5"/>
                <c:pt idx="0">
                  <c:v>99823.341149999993</c:v>
                </c:pt>
                <c:pt idx="1">
                  <c:v>92115.6</c:v>
                </c:pt>
                <c:pt idx="2">
                  <c:v>52498.400000000001</c:v>
                </c:pt>
                <c:pt idx="3">
                  <c:v>40001.4</c:v>
                </c:pt>
                <c:pt idx="4">
                  <c:v>36357.722000000002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7-4A29-A9D7-428EB1BB6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3362912"/>
        <c:axId val="-13356384"/>
      </c:barChart>
      <c:lineChart>
        <c:grouping val="stacked"/>
        <c:varyColors val="0"/>
        <c:ser>
          <c:idx val="2"/>
          <c:order val="2"/>
          <c:tx>
            <c:strRef>
              <c:f>CAIP!$A$16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CAIP!$B$16:$F$16</c:f>
              <c:numCache>
                <c:formatCode>0.0</c:formatCode>
                <c:ptCount val="5"/>
                <c:pt idx="0">
                  <c:v>90.126335115298801</c:v>
                </c:pt>
                <c:pt idx="1">
                  <c:v>81.874929449273253</c:v>
                </c:pt>
                <c:pt idx="2">
                  <c:v>63.726344666852796</c:v>
                </c:pt>
                <c:pt idx="3">
                  <c:v>88.910177191781429</c:v>
                </c:pt>
                <c:pt idx="4">
                  <c:v>96.562012312693554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7-4A29-A9D7-428EB1BB6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66720"/>
        <c:axId val="-13369984"/>
      </c:lineChart>
      <c:catAx>
        <c:axId val="-133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5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5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2912"/>
        <c:crosses val="autoZero"/>
        <c:crossBetween val="between"/>
      </c:valAx>
      <c:catAx>
        <c:axId val="-13366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3369984"/>
        <c:crosses val="autoZero"/>
        <c:auto val="1"/>
        <c:lblAlgn val="ctr"/>
        <c:lblOffset val="100"/>
        <c:noMultiLvlLbl val="0"/>
      </c:catAx>
      <c:valAx>
        <c:axId val="-13369984"/>
        <c:scaling>
          <c:orientation val="minMax"/>
          <c:max val="1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672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w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571500</xdr:colOff>
          <xdr:row>3</xdr:row>
          <xdr:rowOff>142875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285751</xdr:colOff>
      <xdr:row>0</xdr:row>
      <xdr:rowOff>135548</xdr:rowOff>
    </xdr:from>
    <xdr:to>
      <xdr:col>5</xdr:col>
      <xdr:colOff>723901</xdr:colOff>
      <xdr:row>2</xdr:row>
      <xdr:rowOff>9525</xdr:rowOff>
    </xdr:to>
    <xdr:pic>
      <xdr:nvPicPr>
        <xdr:cNvPr id="5" name="Imagen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1" y="135548"/>
          <a:ext cx="3600450" cy="2740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16</xdr:row>
      <xdr:rowOff>114300</xdr:rowOff>
    </xdr:from>
    <xdr:to>
      <xdr:col>8</xdr:col>
      <xdr:colOff>381000</xdr:colOff>
      <xdr:row>32</xdr:row>
      <xdr:rowOff>130970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545957</xdr:colOff>
      <xdr:row>0</xdr:row>
      <xdr:rowOff>168886</xdr:rowOff>
    </xdr:from>
    <xdr:to>
      <xdr:col>8</xdr:col>
      <xdr:colOff>232372</xdr:colOff>
      <xdr:row>1</xdr:row>
      <xdr:rowOff>96073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020" y="168886"/>
          <a:ext cx="3329728" cy="18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</xdr:rowOff>
    </xdr:from>
    <xdr:to>
      <xdr:col>8</xdr:col>
      <xdr:colOff>438150</xdr:colOff>
      <xdr:row>33</xdr:row>
      <xdr:rowOff>1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522144</xdr:colOff>
      <xdr:row>0</xdr:row>
      <xdr:rowOff>97448</xdr:rowOff>
    </xdr:from>
    <xdr:to>
      <xdr:col>8</xdr:col>
      <xdr:colOff>229726</xdr:colOff>
      <xdr:row>1</xdr:row>
      <xdr:rowOff>24635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207" y="97448"/>
          <a:ext cx="3350895" cy="18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15875</xdr:rowOff>
    </xdr:from>
    <xdr:to>
      <xdr:col>8</xdr:col>
      <xdr:colOff>381000</xdr:colOff>
      <xdr:row>32</xdr:row>
      <xdr:rowOff>178595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532727</xdr:colOff>
      <xdr:row>0</xdr:row>
      <xdr:rowOff>121260</xdr:rowOff>
    </xdr:from>
    <xdr:to>
      <xdr:col>8</xdr:col>
      <xdr:colOff>205384</xdr:colOff>
      <xdr:row>1</xdr:row>
      <xdr:rowOff>46330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790" y="121260"/>
          <a:ext cx="3315970" cy="1870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17</xdr:row>
      <xdr:rowOff>31749</xdr:rowOff>
    </xdr:from>
    <xdr:to>
      <xdr:col>8</xdr:col>
      <xdr:colOff>428625</xdr:colOff>
      <xdr:row>32</xdr:row>
      <xdr:rowOff>119062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573209</xdr:colOff>
      <xdr:row>0</xdr:row>
      <xdr:rowOff>97448</xdr:rowOff>
    </xdr:from>
    <xdr:to>
      <xdr:col>8</xdr:col>
      <xdr:colOff>245866</xdr:colOff>
      <xdr:row>1</xdr:row>
      <xdr:rowOff>22518</xdr:rowOff>
    </xdr:to>
    <xdr:pic>
      <xdr:nvPicPr>
        <xdr:cNvPr id="7" name="Imagen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034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103187</xdr:colOff>
      <xdr:row>17</xdr:row>
      <xdr:rowOff>11908</xdr:rowOff>
    </xdr:from>
    <xdr:to>
      <xdr:col>8</xdr:col>
      <xdr:colOff>464343</xdr:colOff>
      <xdr:row>31</xdr:row>
      <xdr:rowOff>178594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532727</xdr:colOff>
      <xdr:row>0</xdr:row>
      <xdr:rowOff>92685</xdr:rowOff>
    </xdr:from>
    <xdr:to>
      <xdr:col>8</xdr:col>
      <xdr:colOff>200622</xdr:colOff>
      <xdr:row>1</xdr:row>
      <xdr:rowOff>22517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790" y="92685"/>
          <a:ext cx="3311207" cy="191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18</xdr:row>
      <xdr:rowOff>29558</xdr:rowOff>
    </xdr:from>
    <xdr:to>
      <xdr:col>9</xdr:col>
      <xdr:colOff>219808</xdr:colOff>
      <xdr:row>33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9</xdr:col>
      <xdr:colOff>790575</xdr:colOff>
      <xdr:row>7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66850"/>
          <a:ext cx="637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85725</xdr:rowOff>
        </xdr:from>
        <xdr:to>
          <xdr:col>1</xdr:col>
          <xdr:colOff>266700</xdr:colOff>
          <xdr:row>3</xdr:row>
          <xdr:rowOff>190500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427403</xdr:colOff>
      <xdr:row>0</xdr:row>
      <xdr:rowOff>183173</xdr:rowOff>
    </xdr:from>
    <xdr:to>
      <xdr:col>10</xdr:col>
      <xdr:colOff>1269</xdr:colOff>
      <xdr:row>1</xdr:row>
      <xdr:rowOff>106289</xdr:rowOff>
    </xdr:to>
    <xdr:pic>
      <xdr:nvPicPr>
        <xdr:cNvPr id="9" name="Imagen 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384" y="183173"/>
          <a:ext cx="3335020" cy="1917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3629025</xdr:colOff>
      <xdr:row>3</xdr:row>
      <xdr:rowOff>47625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290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122115</xdr:colOff>
      <xdr:row>15</xdr:row>
      <xdr:rowOff>29558</xdr:rowOff>
    </xdr:from>
    <xdr:to>
      <xdr:col>9</xdr:col>
      <xdr:colOff>598365</xdr:colOff>
      <xdr:row>30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9</xdr:col>
      <xdr:colOff>790575</xdr:colOff>
      <xdr:row>7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85900"/>
          <a:ext cx="6086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85725</xdr:rowOff>
        </xdr:from>
        <xdr:to>
          <xdr:col>1</xdr:col>
          <xdr:colOff>266700</xdr:colOff>
          <xdr:row>3</xdr:row>
          <xdr:rowOff>190500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427403</xdr:colOff>
      <xdr:row>0</xdr:row>
      <xdr:rowOff>183173</xdr:rowOff>
    </xdr:from>
    <xdr:to>
      <xdr:col>10</xdr:col>
      <xdr:colOff>282134</xdr:colOff>
      <xdr:row>1</xdr:row>
      <xdr:rowOff>106289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1978" y="183173"/>
          <a:ext cx="3345766" cy="1898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59995</xdr:rowOff>
    </xdr:from>
    <xdr:to>
      <xdr:col>2</xdr:col>
      <xdr:colOff>0</xdr:colOff>
      <xdr:row>3</xdr:row>
      <xdr:rowOff>2845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15050" y="5999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247650</xdr:colOff>
          <xdr:row>3</xdr:row>
          <xdr:rowOff>28575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61162</xdr:colOff>
      <xdr:row>1</xdr:row>
      <xdr:rowOff>36064</xdr:rowOff>
    </xdr:from>
    <xdr:to>
      <xdr:col>5</xdr:col>
      <xdr:colOff>942094</xdr:colOff>
      <xdr:row>1</xdr:row>
      <xdr:rowOff>222231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412" y="321814"/>
          <a:ext cx="3357432" cy="186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59995</xdr:rowOff>
    </xdr:from>
    <xdr:to>
      <xdr:col>4</xdr:col>
      <xdr:colOff>0</xdr:colOff>
      <xdr:row>3</xdr:row>
      <xdr:rowOff>2845</xdr:rowOff>
    </xdr:to>
    <xdr:pic>
      <xdr:nvPicPr>
        <xdr:cNvPr id="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" y="5999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981075</xdr:colOff>
          <xdr:row>3</xdr:row>
          <xdr:rowOff>133350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717714</xdr:colOff>
      <xdr:row>0</xdr:row>
      <xdr:rowOff>67141</xdr:rowOff>
    </xdr:from>
    <xdr:to>
      <xdr:col>5</xdr:col>
      <xdr:colOff>741396</xdr:colOff>
      <xdr:row>1</xdr:row>
      <xdr:rowOff>62808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989" y="67141"/>
          <a:ext cx="3357432" cy="186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17</xdr:row>
      <xdr:rowOff>15875</xdr:rowOff>
    </xdr:from>
    <xdr:to>
      <xdr:col>8</xdr:col>
      <xdr:colOff>396875</xdr:colOff>
      <xdr:row>33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123825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595519</xdr:colOff>
      <xdr:row>0</xdr:row>
      <xdr:rowOff>97448</xdr:rowOff>
    </xdr:from>
    <xdr:to>
      <xdr:col>8</xdr:col>
      <xdr:colOff>232897</xdr:colOff>
      <xdr:row>1</xdr:row>
      <xdr:rowOff>28259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608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17</xdr:row>
      <xdr:rowOff>31750</xdr:rowOff>
    </xdr:from>
    <xdr:to>
      <xdr:col>8</xdr:col>
      <xdr:colOff>238126</xdr:colOff>
      <xdr:row>33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14636</xdr:colOff>
      <xdr:row>0</xdr:row>
      <xdr:rowOff>145073</xdr:rowOff>
    </xdr:from>
    <xdr:to>
      <xdr:col>8</xdr:col>
      <xdr:colOff>444191</xdr:colOff>
      <xdr:row>1</xdr:row>
      <xdr:rowOff>70143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2074" y="145073"/>
          <a:ext cx="3358493" cy="18700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17</xdr:row>
      <xdr:rowOff>47626</xdr:rowOff>
    </xdr:from>
    <xdr:to>
      <xdr:col>8</xdr:col>
      <xdr:colOff>238124</xdr:colOff>
      <xdr:row>31</xdr:row>
      <xdr:rowOff>142876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159546</xdr:colOff>
      <xdr:row>0</xdr:row>
      <xdr:rowOff>103943</xdr:rowOff>
    </xdr:from>
    <xdr:to>
      <xdr:col>8</xdr:col>
      <xdr:colOff>545182</xdr:colOff>
      <xdr:row>1</xdr:row>
      <xdr:rowOff>31130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796" y="103943"/>
          <a:ext cx="3314574" cy="189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ables/table1.xml><?xml version="1.0" encoding="utf-8"?>
<table xmlns="http://schemas.openxmlformats.org/spreadsheetml/2006/main" id="1" name="Tabla12" displayName="Tabla12" ref="B12:E46" totalsRowShown="0" headerRowDxfId="26" dataDxfId="25">
  <sortState ref="B19:I50">
    <sortCondition ref="B18:B49"/>
  </sortState>
  <tableColumns count="4">
    <tableColumn id="2" name="Entidad Federativa" dataDxfId="24"/>
    <tableColumn id="4" name="2016" dataDxfId="23"/>
    <tableColumn id="1" name="2017" dataDxfId="22"/>
    <tableColumn id="3" name="Var." dataDxfId="21">
      <calculatedColumnFormula>Tabla12[[#This Row],[2017]]-Tabla12[[#This Row],[2016]]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2" name="Tabla24" displayName="Tabla24" ref="B9:E10" totalsRowShown="0" headerRowDxfId="20" dataDxfId="19">
  <tableColumns count="4">
    <tableColumn id="1" name="Año" dataDxfId="18"/>
    <tableColumn id="2" name="2016" dataDxfId="17"/>
    <tableColumn id="3" name="2017" dataDxfId="16"/>
    <tableColumn id="4" name="Var." dataDxfId="15">
      <calculatedColumnFormula>Tabla24[2017]-Tabla24[2016]</calculatedColumnFormula>
    </tableColumn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id="3" name="Tabla124" displayName="Tabla124" ref="A10:F47" totalsRowShown="0" headerRowDxfId="14" dataDxfId="13">
  <sortState ref="A14:H45">
    <sortCondition ref="A18:A49"/>
  </sortState>
  <tableColumns count="6">
    <tableColumn id="2" name="Entidad Federativa" dataDxfId="12"/>
    <tableColumn id="4" name="2013" dataDxfId="11"/>
    <tableColumn id="1" name="2014" dataDxfId="10"/>
    <tableColumn id="3" name="2015" dataDxfId="9"/>
    <tableColumn id="5" name="2016" dataDxfId="8"/>
    <tableColumn id="8" name="2017 _x000a_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1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0.bin"/><Relationship Id="rId4" Type="http://schemas.openxmlformats.org/officeDocument/2006/relationships/vmlDrawing" Target="../drawings/vmlDrawing17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1.bin"/><Relationship Id="rId4" Type="http://schemas.openxmlformats.org/officeDocument/2006/relationships/vmlDrawing" Target="../drawings/vmlDrawing19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2.bin"/><Relationship Id="rId4" Type="http://schemas.openxmlformats.org/officeDocument/2006/relationships/vmlDrawing" Target="../drawings/vmlDrawing21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3.bin"/><Relationship Id="rId4" Type="http://schemas.openxmlformats.org/officeDocument/2006/relationships/vmlDrawing" Target="../drawings/vmlDrawing2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.xml"/><Relationship Id="rId3" Type="http://schemas.openxmlformats.org/officeDocument/2006/relationships/vmlDrawing" Target="../drawings/vmlDrawing4.vml"/><Relationship Id="rId7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table" Target="../tables/table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7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9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11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8.bin"/><Relationship Id="rId4" Type="http://schemas.openxmlformats.org/officeDocument/2006/relationships/vmlDrawing" Target="../drawings/vmlDrawing1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17"/>
  <sheetViews>
    <sheetView tabSelected="1" showWhiteSpace="0" zoomScaleNormal="100" zoomScaleSheetLayoutView="89" zoomScalePageLayoutView="75" workbookViewId="0">
      <selection activeCell="A6" sqref="A6:F6"/>
    </sheetView>
  </sheetViews>
  <sheetFormatPr baseColWidth="10" defaultRowHeight="12.75" x14ac:dyDescent="0.2"/>
  <cols>
    <col min="1" max="1" width="6.42578125" style="135" customWidth="1"/>
    <col min="2" max="2" width="41.85546875" style="135" customWidth="1"/>
    <col min="3" max="4" width="17.7109375" style="135" customWidth="1"/>
    <col min="5" max="6" width="12" style="135" customWidth="1"/>
    <col min="7" max="256" width="11.42578125" style="135"/>
    <col min="257" max="257" width="5.42578125" style="135" customWidth="1"/>
    <col min="258" max="258" width="25.42578125" style="135" customWidth="1"/>
    <col min="259" max="259" width="9.140625" style="135" customWidth="1"/>
    <col min="260" max="260" width="8.42578125" style="135" customWidth="1"/>
    <col min="261" max="261" width="33.5703125" style="135" customWidth="1"/>
    <col min="262" max="262" width="11.140625" style="135" customWidth="1"/>
    <col min="263" max="512" width="11.42578125" style="135"/>
    <col min="513" max="513" width="5.42578125" style="135" customWidth="1"/>
    <col min="514" max="514" width="25.42578125" style="135" customWidth="1"/>
    <col min="515" max="515" width="9.140625" style="135" customWidth="1"/>
    <col min="516" max="516" width="8.42578125" style="135" customWidth="1"/>
    <col min="517" max="517" width="33.5703125" style="135" customWidth="1"/>
    <col min="518" max="518" width="11.140625" style="135" customWidth="1"/>
    <col min="519" max="768" width="11.42578125" style="135"/>
    <col min="769" max="769" width="5.42578125" style="135" customWidth="1"/>
    <col min="770" max="770" width="25.42578125" style="135" customWidth="1"/>
    <col min="771" max="771" width="9.140625" style="135" customWidth="1"/>
    <col min="772" max="772" width="8.42578125" style="135" customWidth="1"/>
    <col min="773" max="773" width="33.5703125" style="135" customWidth="1"/>
    <col min="774" max="774" width="11.140625" style="135" customWidth="1"/>
    <col min="775" max="1024" width="11.42578125" style="135"/>
    <col min="1025" max="1025" width="5.42578125" style="135" customWidth="1"/>
    <col min="1026" max="1026" width="25.42578125" style="135" customWidth="1"/>
    <col min="1027" max="1027" width="9.140625" style="135" customWidth="1"/>
    <col min="1028" max="1028" width="8.42578125" style="135" customWidth="1"/>
    <col min="1029" max="1029" width="33.5703125" style="135" customWidth="1"/>
    <col min="1030" max="1030" width="11.140625" style="135" customWidth="1"/>
    <col min="1031" max="1280" width="11.42578125" style="135"/>
    <col min="1281" max="1281" width="5.42578125" style="135" customWidth="1"/>
    <col min="1282" max="1282" width="25.42578125" style="135" customWidth="1"/>
    <col min="1283" max="1283" width="9.140625" style="135" customWidth="1"/>
    <col min="1284" max="1284" width="8.42578125" style="135" customWidth="1"/>
    <col min="1285" max="1285" width="33.5703125" style="135" customWidth="1"/>
    <col min="1286" max="1286" width="11.140625" style="135" customWidth="1"/>
    <col min="1287" max="1536" width="11.42578125" style="135"/>
    <col min="1537" max="1537" width="5.42578125" style="135" customWidth="1"/>
    <col min="1538" max="1538" width="25.42578125" style="135" customWidth="1"/>
    <col min="1539" max="1539" width="9.140625" style="135" customWidth="1"/>
    <col min="1540" max="1540" width="8.42578125" style="135" customWidth="1"/>
    <col min="1541" max="1541" width="33.5703125" style="135" customWidth="1"/>
    <col min="1542" max="1542" width="11.140625" style="135" customWidth="1"/>
    <col min="1543" max="1792" width="11.42578125" style="135"/>
    <col min="1793" max="1793" width="5.42578125" style="135" customWidth="1"/>
    <col min="1794" max="1794" width="25.42578125" style="135" customWidth="1"/>
    <col min="1795" max="1795" width="9.140625" style="135" customWidth="1"/>
    <col min="1796" max="1796" width="8.42578125" style="135" customWidth="1"/>
    <col min="1797" max="1797" width="33.5703125" style="135" customWidth="1"/>
    <col min="1798" max="1798" width="11.140625" style="135" customWidth="1"/>
    <col min="1799" max="2048" width="11.42578125" style="135"/>
    <col min="2049" max="2049" width="5.42578125" style="135" customWidth="1"/>
    <col min="2050" max="2050" width="25.42578125" style="135" customWidth="1"/>
    <col min="2051" max="2051" width="9.140625" style="135" customWidth="1"/>
    <col min="2052" max="2052" width="8.42578125" style="135" customWidth="1"/>
    <col min="2053" max="2053" width="33.5703125" style="135" customWidth="1"/>
    <col min="2054" max="2054" width="11.140625" style="135" customWidth="1"/>
    <col min="2055" max="2304" width="11.42578125" style="135"/>
    <col min="2305" max="2305" width="5.42578125" style="135" customWidth="1"/>
    <col min="2306" max="2306" width="25.42578125" style="135" customWidth="1"/>
    <col min="2307" max="2307" width="9.140625" style="135" customWidth="1"/>
    <col min="2308" max="2308" width="8.42578125" style="135" customWidth="1"/>
    <col min="2309" max="2309" width="33.5703125" style="135" customWidth="1"/>
    <col min="2310" max="2310" width="11.140625" style="135" customWidth="1"/>
    <col min="2311" max="2560" width="11.42578125" style="135"/>
    <col min="2561" max="2561" width="5.42578125" style="135" customWidth="1"/>
    <col min="2562" max="2562" width="25.42578125" style="135" customWidth="1"/>
    <col min="2563" max="2563" width="9.140625" style="135" customWidth="1"/>
    <col min="2564" max="2564" width="8.42578125" style="135" customWidth="1"/>
    <col min="2565" max="2565" width="33.5703125" style="135" customWidth="1"/>
    <col min="2566" max="2566" width="11.140625" style="135" customWidth="1"/>
    <col min="2567" max="2816" width="11.42578125" style="135"/>
    <col min="2817" max="2817" width="5.42578125" style="135" customWidth="1"/>
    <col min="2818" max="2818" width="25.42578125" style="135" customWidth="1"/>
    <col min="2819" max="2819" width="9.140625" style="135" customWidth="1"/>
    <col min="2820" max="2820" width="8.42578125" style="135" customWidth="1"/>
    <col min="2821" max="2821" width="33.5703125" style="135" customWidth="1"/>
    <col min="2822" max="2822" width="11.140625" style="135" customWidth="1"/>
    <col min="2823" max="3072" width="11.42578125" style="135"/>
    <col min="3073" max="3073" width="5.42578125" style="135" customWidth="1"/>
    <col min="3074" max="3074" width="25.42578125" style="135" customWidth="1"/>
    <col min="3075" max="3075" width="9.140625" style="135" customWidth="1"/>
    <col min="3076" max="3076" width="8.42578125" style="135" customWidth="1"/>
    <col min="3077" max="3077" width="33.5703125" style="135" customWidth="1"/>
    <col min="3078" max="3078" width="11.140625" style="135" customWidth="1"/>
    <col min="3079" max="3328" width="11.42578125" style="135"/>
    <col min="3329" max="3329" width="5.42578125" style="135" customWidth="1"/>
    <col min="3330" max="3330" width="25.42578125" style="135" customWidth="1"/>
    <col min="3331" max="3331" width="9.140625" style="135" customWidth="1"/>
    <col min="3332" max="3332" width="8.42578125" style="135" customWidth="1"/>
    <col min="3333" max="3333" width="33.5703125" style="135" customWidth="1"/>
    <col min="3334" max="3334" width="11.140625" style="135" customWidth="1"/>
    <col min="3335" max="3584" width="11.42578125" style="135"/>
    <col min="3585" max="3585" width="5.42578125" style="135" customWidth="1"/>
    <col min="3586" max="3586" width="25.42578125" style="135" customWidth="1"/>
    <col min="3587" max="3587" width="9.140625" style="135" customWidth="1"/>
    <col min="3588" max="3588" width="8.42578125" style="135" customWidth="1"/>
    <col min="3589" max="3589" width="33.5703125" style="135" customWidth="1"/>
    <col min="3590" max="3590" width="11.140625" style="135" customWidth="1"/>
    <col min="3591" max="3840" width="11.42578125" style="135"/>
    <col min="3841" max="3841" width="5.42578125" style="135" customWidth="1"/>
    <col min="3842" max="3842" width="25.42578125" style="135" customWidth="1"/>
    <col min="3843" max="3843" width="9.140625" style="135" customWidth="1"/>
    <col min="3844" max="3844" width="8.42578125" style="135" customWidth="1"/>
    <col min="3845" max="3845" width="33.5703125" style="135" customWidth="1"/>
    <col min="3846" max="3846" width="11.140625" style="135" customWidth="1"/>
    <col min="3847" max="4096" width="11.42578125" style="135"/>
    <col min="4097" max="4097" width="5.42578125" style="135" customWidth="1"/>
    <col min="4098" max="4098" width="25.42578125" style="135" customWidth="1"/>
    <col min="4099" max="4099" width="9.140625" style="135" customWidth="1"/>
    <col min="4100" max="4100" width="8.42578125" style="135" customWidth="1"/>
    <col min="4101" max="4101" width="33.5703125" style="135" customWidth="1"/>
    <col min="4102" max="4102" width="11.140625" style="135" customWidth="1"/>
    <col min="4103" max="4352" width="11.42578125" style="135"/>
    <col min="4353" max="4353" width="5.42578125" style="135" customWidth="1"/>
    <col min="4354" max="4354" width="25.42578125" style="135" customWidth="1"/>
    <col min="4355" max="4355" width="9.140625" style="135" customWidth="1"/>
    <col min="4356" max="4356" width="8.42578125" style="135" customWidth="1"/>
    <col min="4357" max="4357" width="33.5703125" style="135" customWidth="1"/>
    <col min="4358" max="4358" width="11.140625" style="135" customWidth="1"/>
    <col min="4359" max="4608" width="11.42578125" style="135"/>
    <col min="4609" max="4609" width="5.42578125" style="135" customWidth="1"/>
    <col min="4610" max="4610" width="25.42578125" style="135" customWidth="1"/>
    <col min="4611" max="4611" width="9.140625" style="135" customWidth="1"/>
    <col min="4612" max="4612" width="8.42578125" style="135" customWidth="1"/>
    <col min="4613" max="4613" width="33.5703125" style="135" customWidth="1"/>
    <col min="4614" max="4614" width="11.140625" style="135" customWidth="1"/>
    <col min="4615" max="4864" width="11.42578125" style="135"/>
    <col min="4865" max="4865" width="5.42578125" style="135" customWidth="1"/>
    <col min="4866" max="4866" width="25.42578125" style="135" customWidth="1"/>
    <col min="4867" max="4867" width="9.140625" style="135" customWidth="1"/>
    <col min="4868" max="4868" width="8.42578125" style="135" customWidth="1"/>
    <col min="4869" max="4869" width="33.5703125" style="135" customWidth="1"/>
    <col min="4870" max="4870" width="11.140625" style="135" customWidth="1"/>
    <col min="4871" max="5120" width="11.42578125" style="135"/>
    <col min="5121" max="5121" width="5.42578125" style="135" customWidth="1"/>
    <col min="5122" max="5122" width="25.42578125" style="135" customWidth="1"/>
    <col min="5123" max="5123" width="9.140625" style="135" customWidth="1"/>
    <col min="5124" max="5124" width="8.42578125" style="135" customWidth="1"/>
    <col min="5125" max="5125" width="33.5703125" style="135" customWidth="1"/>
    <col min="5126" max="5126" width="11.140625" style="135" customWidth="1"/>
    <col min="5127" max="5376" width="11.42578125" style="135"/>
    <col min="5377" max="5377" width="5.42578125" style="135" customWidth="1"/>
    <col min="5378" max="5378" width="25.42578125" style="135" customWidth="1"/>
    <col min="5379" max="5379" width="9.140625" style="135" customWidth="1"/>
    <col min="5380" max="5380" width="8.42578125" style="135" customWidth="1"/>
    <col min="5381" max="5381" width="33.5703125" style="135" customWidth="1"/>
    <col min="5382" max="5382" width="11.140625" style="135" customWidth="1"/>
    <col min="5383" max="5632" width="11.42578125" style="135"/>
    <col min="5633" max="5633" width="5.42578125" style="135" customWidth="1"/>
    <col min="5634" max="5634" width="25.42578125" style="135" customWidth="1"/>
    <col min="5635" max="5635" width="9.140625" style="135" customWidth="1"/>
    <col min="5636" max="5636" width="8.42578125" style="135" customWidth="1"/>
    <col min="5637" max="5637" width="33.5703125" style="135" customWidth="1"/>
    <col min="5638" max="5638" width="11.140625" style="135" customWidth="1"/>
    <col min="5639" max="5888" width="11.42578125" style="135"/>
    <col min="5889" max="5889" width="5.42578125" style="135" customWidth="1"/>
    <col min="5890" max="5890" width="25.42578125" style="135" customWidth="1"/>
    <col min="5891" max="5891" width="9.140625" style="135" customWidth="1"/>
    <col min="5892" max="5892" width="8.42578125" style="135" customWidth="1"/>
    <col min="5893" max="5893" width="33.5703125" style="135" customWidth="1"/>
    <col min="5894" max="5894" width="11.140625" style="135" customWidth="1"/>
    <col min="5895" max="6144" width="11.42578125" style="135"/>
    <col min="6145" max="6145" width="5.42578125" style="135" customWidth="1"/>
    <col min="6146" max="6146" width="25.42578125" style="135" customWidth="1"/>
    <col min="6147" max="6147" width="9.140625" style="135" customWidth="1"/>
    <col min="6148" max="6148" width="8.42578125" style="135" customWidth="1"/>
    <col min="6149" max="6149" width="33.5703125" style="135" customWidth="1"/>
    <col min="6150" max="6150" width="11.140625" style="135" customWidth="1"/>
    <col min="6151" max="6400" width="11.42578125" style="135"/>
    <col min="6401" max="6401" width="5.42578125" style="135" customWidth="1"/>
    <col min="6402" max="6402" width="25.42578125" style="135" customWidth="1"/>
    <col min="6403" max="6403" width="9.140625" style="135" customWidth="1"/>
    <col min="6404" max="6404" width="8.42578125" style="135" customWidth="1"/>
    <col min="6405" max="6405" width="33.5703125" style="135" customWidth="1"/>
    <col min="6406" max="6406" width="11.140625" style="135" customWidth="1"/>
    <col min="6407" max="6656" width="11.42578125" style="135"/>
    <col min="6657" max="6657" width="5.42578125" style="135" customWidth="1"/>
    <col min="6658" max="6658" width="25.42578125" style="135" customWidth="1"/>
    <col min="6659" max="6659" width="9.140625" style="135" customWidth="1"/>
    <col min="6660" max="6660" width="8.42578125" style="135" customWidth="1"/>
    <col min="6661" max="6661" width="33.5703125" style="135" customWidth="1"/>
    <col min="6662" max="6662" width="11.140625" style="135" customWidth="1"/>
    <col min="6663" max="6912" width="11.42578125" style="135"/>
    <col min="6913" max="6913" width="5.42578125" style="135" customWidth="1"/>
    <col min="6914" max="6914" width="25.42578125" style="135" customWidth="1"/>
    <col min="6915" max="6915" width="9.140625" style="135" customWidth="1"/>
    <col min="6916" max="6916" width="8.42578125" style="135" customWidth="1"/>
    <col min="6917" max="6917" width="33.5703125" style="135" customWidth="1"/>
    <col min="6918" max="6918" width="11.140625" style="135" customWidth="1"/>
    <col min="6919" max="7168" width="11.42578125" style="135"/>
    <col min="7169" max="7169" width="5.42578125" style="135" customWidth="1"/>
    <col min="7170" max="7170" width="25.42578125" style="135" customWidth="1"/>
    <col min="7171" max="7171" width="9.140625" style="135" customWidth="1"/>
    <col min="7172" max="7172" width="8.42578125" style="135" customWidth="1"/>
    <col min="7173" max="7173" width="33.5703125" style="135" customWidth="1"/>
    <col min="7174" max="7174" width="11.140625" style="135" customWidth="1"/>
    <col min="7175" max="7424" width="11.42578125" style="135"/>
    <col min="7425" max="7425" width="5.42578125" style="135" customWidth="1"/>
    <col min="7426" max="7426" width="25.42578125" style="135" customWidth="1"/>
    <col min="7427" max="7427" width="9.140625" style="135" customWidth="1"/>
    <col min="7428" max="7428" width="8.42578125" style="135" customWidth="1"/>
    <col min="7429" max="7429" width="33.5703125" style="135" customWidth="1"/>
    <col min="7430" max="7430" width="11.140625" style="135" customWidth="1"/>
    <col min="7431" max="7680" width="11.42578125" style="135"/>
    <col min="7681" max="7681" width="5.42578125" style="135" customWidth="1"/>
    <col min="7682" max="7682" width="25.42578125" style="135" customWidth="1"/>
    <col min="7683" max="7683" width="9.140625" style="135" customWidth="1"/>
    <col min="7684" max="7684" width="8.42578125" style="135" customWidth="1"/>
    <col min="7685" max="7685" width="33.5703125" style="135" customWidth="1"/>
    <col min="7686" max="7686" width="11.140625" style="135" customWidth="1"/>
    <col min="7687" max="7936" width="11.42578125" style="135"/>
    <col min="7937" max="7937" width="5.42578125" style="135" customWidth="1"/>
    <col min="7938" max="7938" width="25.42578125" style="135" customWidth="1"/>
    <col min="7939" max="7939" width="9.140625" style="135" customWidth="1"/>
    <col min="7940" max="7940" width="8.42578125" style="135" customWidth="1"/>
    <col min="7941" max="7941" width="33.5703125" style="135" customWidth="1"/>
    <col min="7942" max="7942" width="11.140625" style="135" customWidth="1"/>
    <col min="7943" max="8192" width="11.42578125" style="135"/>
    <col min="8193" max="8193" width="5.42578125" style="135" customWidth="1"/>
    <col min="8194" max="8194" width="25.42578125" style="135" customWidth="1"/>
    <col min="8195" max="8195" width="9.140625" style="135" customWidth="1"/>
    <col min="8196" max="8196" width="8.42578125" style="135" customWidth="1"/>
    <col min="8197" max="8197" width="33.5703125" style="135" customWidth="1"/>
    <col min="8198" max="8198" width="11.140625" style="135" customWidth="1"/>
    <col min="8199" max="8448" width="11.42578125" style="135"/>
    <col min="8449" max="8449" width="5.42578125" style="135" customWidth="1"/>
    <col min="8450" max="8450" width="25.42578125" style="135" customWidth="1"/>
    <col min="8451" max="8451" width="9.140625" style="135" customWidth="1"/>
    <col min="8452" max="8452" width="8.42578125" style="135" customWidth="1"/>
    <col min="8453" max="8453" width="33.5703125" style="135" customWidth="1"/>
    <col min="8454" max="8454" width="11.140625" style="135" customWidth="1"/>
    <col min="8455" max="8704" width="11.42578125" style="135"/>
    <col min="8705" max="8705" width="5.42578125" style="135" customWidth="1"/>
    <col min="8706" max="8706" width="25.42578125" style="135" customWidth="1"/>
    <col min="8707" max="8707" width="9.140625" style="135" customWidth="1"/>
    <col min="8708" max="8708" width="8.42578125" style="135" customWidth="1"/>
    <col min="8709" max="8709" width="33.5703125" style="135" customWidth="1"/>
    <col min="8710" max="8710" width="11.140625" style="135" customWidth="1"/>
    <col min="8711" max="8960" width="11.42578125" style="135"/>
    <col min="8961" max="8961" width="5.42578125" style="135" customWidth="1"/>
    <col min="8962" max="8962" width="25.42578125" style="135" customWidth="1"/>
    <col min="8963" max="8963" width="9.140625" style="135" customWidth="1"/>
    <col min="8964" max="8964" width="8.42578125" style="135" customWidth="1"/>
    <col min="8965" max="8965" width="33.5703125" style="135" customWidth="1"/>
    <col min="8966" max="8966" width="11.140625" style="135" customWidth="1"/>
    <col min="8967" max="9216" width="11.42578125" style="135"/>
    <col min="9217" max="9217" width="5.42578125" style="135" customWidth="1"/>
    <col min="9218" max="9218" width="25.42578125" style="135" customWidth="1"/>
    <col min="9219" max="9219" width="9.140625" style="135" customWidth="1"/>
    <col min="9220" max="9220" width="8.42578125" style="135" customWidth="1"/>
    <col min="9221" max="9221" width="33.5703125" style="135" customWidth="1"/>
    <col min="9222" max="9222" width="11.140625" style="135" customWidth="1"/>
    <col min="9223" max="9472" width="11.42578125" style="135"/>
    <col min="9473" max="9473" width="5.42578125" style="135" customWidth="1"/>
    <col min="9474" max="9474" width="25.42578125" style="135" customWidth="1"/>
    <col min="9475" max="9475" width="9.140625" style="135" customWidth="1"/>
    <col min="9476" max="9476" width="8.42578125" style="135" customWidth="1"/>
    <col min="9477" max="9477" width="33.5703125" style="135" customWidth="1"/>
    <col min="9478" max="9478" width="11.140625" style="135" customWidth="1"/>
    <col min="9479" max="9728" width="11.42578125" style="135"/>
    <col min="9729" max="9729" width="5.42578125" style="135" customWidth="1"/>
    <col min="9730" max="9730" width="25.42578125" style="135" customWidth="1"/>
    <col min="9731" max="9731" width="9.140625" style="135" customWidth="1"/>
    <col min="9732" max="9732" width="8.42578125" style="135" customWidth="1"/>
    <col min="9733" max="9733" width="33.5703125" style="135" customWidth="1"/>
    <col min="9734" max="9734" width="11.140625" style="135" customWidth="1"/>
    <col min="9735" max="9984" width="11.42578125" style="135"/>
    <col min="9985" max="9985" width="5.42578125" style="135" customWidth="1"/>
    <col min="9986" max="9986" width="25.42578125" style="135" customWidth="1"/>
    <col min="9987" max="9987" width="9.140625" style="135" customWidth="1"/>
    <col min="9988" max="9988" width="8.42578125" style="135" customWidth="1"/>
    <col min="9989" max="9989" width="33.5703125" style="135" customWidth="1"/>
    <col min="9990" max="9990" width="11.140625" style="135" customWidth="1"/>
    <col min="9991" max="10240" width="11.42578125" style="135"/>
    <col min="10241" max="10241" width="5.42578125" style="135" customWidth="1"/>
    <col min="10242" max="10242" width="25.42578125" style="135" customWidth="1"/>
    <col min="10243" max="10243" width="9.140625" style="135" customWidth="1"/>
    <col min="10244" max="10244" width="8.42578125" style="135" customWidth="1"/>
    <col min="10245" max="10245" width="33.5703125" style="135" customWidth="1"/>
    <col min="10246" max="10246" width="11.140625" style="135" customWidth="1"/>
    <col min="10247" max="10496" width="11.42578125" style="135"/>
    <col min="10497" max="10497" width="5.42578125" style="135" customWidth="1"/>
    <col min="10498" max="10498" width="25.42578125" style="135" customWidth="1"/>
    <col min="10499" max="10499" width="9.140625" style="135" customWidth="1"/>
    <col min="10500" max="10500" width="8.42578125" style="135" customWidth="1"/>
    <col min="10501" max="10501" width="33.5703125" style="135" customWidth="1"/>
    <col min="10502" max="10502" width="11.140625" style="135" customWidth="1"/>
    <col min="10503" max="10752" width="11.42578125" style="135"/>
    <col min="10753" max="10753" width="5.42578125" style="135" customWidth="1"/>
    <col min="10754" max="10754" width="25.42578125" style="135" customWidth="1"/>
    <col min="10755" max="10755" width="9.140625" style="135" customWidth="1"/>
    <col min="10756" max="10756" width="8.42578125" style="135" customWidth="1"/>
    <col min="10757" max="10757" width="33.5703125" style="135" customWidth="1"/>
    <col min="10758" max="10758" width="11.140625" style="135" customWidth="1"/>
    <col min="10759" max="11008" width="11.42578125" style="135"/>
    <col min="11009" max="11009" width="5.42578125" style="135" customWidth="1"/>
    <col min="11010" max="11010" width="25.42578125" style="135" customWidth="1"/>
    <col min="11011" max="11011" width="9.140625" style="135" customWidth="1"/>
    <col min="11012" max="11012" width="8.42578125" style="135" customWidth="1"/>
    <col min="11013" max="11013" width="33.5703125" style="135" customWidth="1"/>
    <col min="11014" max="11014" width="11.140625" style="135" customWidth="1"/>
    <col min="11015" max="11264" width="11.42578125" style="135"/>
    <col min="11265" max="11265" width="5.42578125" style="135" customWidth="1"/>
    <col min="11266" max="11266" width="25.42578125" style="135" customWidth="1"/>
    <col min="11267" max="11267" width="9.140625" style="135" customWidth="1"/>
    <col min="11268" max="11268" width="8.42578125" style="135" customWidth="1"/>
    <col min="11269" max="11269" width="33.5703125" style="135" customWidth="1"/>
    <col min="11270" max="11270" width="11.140625" style="135" customWidth="1"/>
    <col min="11271" max="11520" width="11.42578125" style="135"/>
    <col min="11521" max="11521" width="5.42578125" style="135" customWidth="1"/>
    <col min="11522" max="11522" width="25.42578125" style="135" customWidth="1"/>
    <col min="11523" max="11523" width="9.140625" style="135" customWidth="1"/>
    <col min="11524" max="11524" width="8.42578125" style="135" customWidth="1"/>
    <col min="11525" max="11525" width="33.5703125" style="135" customWidth="1"/>
    <col min="11526" max="11526" width="11.140625" style="135" customWidth="1"/>
    <col min="11527" max="11776" width="11.42578125" style="135"/>
    <col min="11777" max="11777" width="5.42578125" style="135" customWidth="1"/>
    <col min="11778" max="11778" width="25.42578125" style="135" customWidth="1"/>
    <col min="11779" max="11779" width="9.140625" style="135" customWidth="1"/>
    <col min="11780" max="11780" width="8.42578125" style="135" customWidth="1"/>
    <col min="11781" max="11781" width="33.5703125" style="135" customWidth="1"/>
    <col min="11782" max="11782" width="11.140625" style="135" customWidth="1"/>
    <col min="11783" max="12032" width="11.42578125" style="135"/>
    <col min="12033" max="12033" width="5.42578125" style="135" customWidth="1"/>
    <col min="12034" max="12034" width="25.42578125" style="135" customWidth="1"/>
    <col min="12035" max="12035" width="9.140625" style="135" customWidth="1"/>
    <col min="12036" max="12036" width="8.42578125" style="135" customWidth="1"/>
    <col min="12037" max="12037" width="33.5703125" style="135" customWidth="1"/>
    <col min="12038" max="12038" width="11.140625" style="135" customWidth="1"/>
    <col min="12039" max="12288" width="11.42578125" style="135"/>
    <col min="12289" max="12289" width="5.42578125" style="135" customWidth="1"/>
    <col min="12290" max="12290" width="25.42578125" style="135" customWidth="1"/>
    <col min="12291" max="12291" width="9.140625" style="135" customWidth="1"/>
    <col min="12292" max="12292" width="8.42578125" style="135" customWidth="1"/>
    <col min="12293" max="12293" width="33.5703125" style="135" customWidth="1"/>
    <col min="12294" max="12294" width="11.140625" style="135" customWidth="1"/>
    <col min="12295" max="12544" width="11.42578125" style="135"/>
    <col min="12545" max="12545" width="5.42578125" style="135" customWidth="1"/>
    <col min="12546" max="12546" width="25.42578125" style="135" customWidth="1"/>
    <col min="12547" max="12547" width="9.140625" style="135" customWidth="1"/>
    <col min="12548" max="12548" width="8.42578125" style="135" customWidth="1"/>
    <col min="12549" max="12549" width="33.5703125" style="135" customWidth="1"/>
    <col min="12550" max="12550" width="11.140625" style="135" customWidth="1"/>
    <col min="12551" max="12800" width="11.42578125" style="135"/>
    <col min="12801" max="12801" width="5.42578125" style="135" customWidth="1"/>
    <col min="12802" max="12802" width="25.42578125" style="135" customWidth="1"/>
    <col min="12803" max="12803" width="9.140625" style="135" customWidth="1"/>
    <col min="12804" max="12804" width="8.42578125" style="135" customWidth="1"/>
    <col min="12805" max="12805" width="33.5703125" style="135" customWidth="1"/>
    <col min="12806" max="12806" width="11.140625" style="135" customWidth="1"/>
    <col min="12807" max="13056" width="11.42578125" style="135"/>
    <col min="13057" max="13057" width="5.42578125" style="135" customWidth="1"/>
    <col min="13058" max="13058" width="25.42578125" style="135" customWidth="1"/>
    <col min="13059" max="13059" width="9.140625" style="135" customWidth="1"/>
    <col min="13060" max="13060" width="8.42578125" style="135" customWidth="1"/>
    <col min="13061" max="13061" width="33.5703125" style="135" customWidth="1"/>
    <col min="13062" max="13062" width="11.140625" style="135" customWidth="1"/>
    <col min="13063" max="13312" width="11.42578125" style="135"/>
    <col min="13313" max="13313" width="5.42578125" style="135" customWidth="1"/>
    <col min="13314" max="13314" width="25.42578125" style="135" customWidth="1"/>
    <col min="13315" max="13315" width="9.140625" style="135" customWidth="1"/>
    <col min="13316" max="13316" width="8.42578125" style="135" customWidth="1"/>
    <col min="13317" max="13317" width="33.5703125" style="135" customWidth="1"/>
    <col min="13318" max="13318" width="11.140625" style="135" customWidth="1"/>
    <col min="13319" max="13568" width="11.42578125" style="135"/>
    <col min="13569" max="13569" width="5.42578125" style="135" customWidth="1"/>
    <col min="13570" max="13570" width="25.42578125" style="135" customWidth="1"/>
    <col min="13571" max="13571" width="9.140625" style="135" customWidth="1"/>
    <col min="13572" max="13572" width="8.42578125" style="135" customWidth="1"/>
    <col min="13573" max="13573" width="33.5703125" style="135" customWidth="1"/>
    <col min="13574" max="13574" width="11.140625" style="135" customWidth="1"/>
    <col min="13575" max="13824" width="11.42578125" style="135"/>
    <col min="13825" max="13825" width="5.42578125" style="135" customWidth="1"/>
    <col min="13826" max="13826" width="25.42578125" style="135" customWidth="1"/>
    <col min="13827" max="13827" width="9.140625" style="135" customWidth="1"/>
    <col min="13828" max="13828" width="8.42578125" style="135" customWidth="1"/>
    <col min="13829" max="13829" width="33.5703125" style="135" customWidth="1"/>
    <col min="13830" max="13830" width="11.140625" style="135" customWidth="1"/>
    <col min="13831" max="14080" width="11.42578125" style="135"/>
    <col min="14081" max="14081" width="5.42578125" style="135" customWidth="1"/>
    <col min="14082" max="14082" width="25.42578125" style="135" customWidth="1"/>
    <col min="14083" max="14083" width="9.140625" style="135" customWidth="1"/>
    <col min="14084" max="14084" width="8.42578125" style="135" customWidth="1"/>
    <col min="14085" max="14085" width="33.5703125" style="135" customWidth="1"/>
    <col min="14086" max="14086" width="11.140625" style="135" customWidth="1"/>
    <col min="14087" max="14336" width="11.42578125" style="135"/>
    <col min="14337" max="14337" width="5.42578125" style="135" customWidth="1"/>
    <col min="14338" max="14338" width="25.42578125" style="135" customWidth="1"/>
    <col min="14339" max="14339" width="9.140625" style="135" customWidth="1"/>
    <col min="14340" max="14340" width="8.42578125" style="135" customWidth="1"/>
    <col min="14341" max="14341" width="33.5703125" style="135" customWidth="1"/>
    <col min="14342" max="14342" width="11.140625" style="135" customWidth="1"/>
    <col min="14343" max="14592" width="11.42578125" style="135"/>
    <col min="14593" max="14593" width="5.42578125" style="135" customWidth="1"/>
    <col min="14594" max="14594" width="25.42578125" style="135" customWidth="1"/>
    <col min="14595" max="14595" width="9.140625" style="135" customWidth="1"/>
    <col min="14596" max="14596" width="8.42578125" style="135" customWidth="1"/>
    <col min="14597" max="14597" width="33.5703125" style="135" customWidth="1"/>
    <col min="14598" max="14598" width="11.140625" style="135" customWidth="1"/>
    <col min="14599" max="14848" width="11.42578125" style="135"/>
    <col min="14849" max="14849" width="5.42578125" style="135" customWidth="1"/>
    <col min="14850" max="14850" width="25.42578125" style="135" customWidth="1"/>
    <col min="14851" max="14851" width="9.140625" style="135" customWidth="1"/>
    <col min="14852" max="14852" width="8.42578125" style="135" customWidth="1"/>
    <col min="14853" max="14853" width="33.5703125" style="135" customWidth="1"/>
    <col min="14854" max="14854" width="11.140625" style="135" customWidth="1"/>
    <col min="14855" max="15104" width="11.42578125" style="135"/>
    <col min="15105" max="15105" width="5.42578125" style="135" customWidth="1"/>
    <col min="15106" max="15106" width="25.42578125" style="135" customWidth="1"/>
    <col min="15107" max="15107" width="9.140625" style="135" customWidth="1"/>
    <col min="15108" max="15108" width="8.42578125" style="135" customWidth="1"/>
    <col min="15109" max="15109" width="33.5703125" style="135" customWidth="1"/>
    <col min="15110" max="15110" width="11.140625" style="135" customWidth="1"/>
    <col min="15111" max="15360" width="11.42578125" style="135"/>
    <col min="15361" max="15361" width="5.42578125" style="135" customWidth="1"/>
    <col min="15362" max="15362" width="25.42578125" style="135" customWidth="1"/>
    <col min="15363" max="15363" width="9.140625" style="135" customWidth="1"/>
    <col min="15364" max="15364" width="8.42578125" style="135" customWidth="1"/>
    <col min="15365" max="15365" width="33.5703125" style="135" customWidth="1"/>
    <col min="15366" max="15366" width="11.140625" style="135" customWidth="1"/>
    <col min="15367" max="15616" width="11.42578125" style="135"/>
    <col min="15617" max="15617" width="5.42578125" style="135" customWidth="1"/>
    <col min="15618" max="15618" width="25.42578125" style="135" customWidth="1"/>
    <col min="15619" max="15619" width="9.140625" style="135" customWidth="1"/>
    <col min="15620" max="15620" width="8.42578125" style="135" customWidth="1"/>
    <col min="15621" max="15621" width="33.5703125" style="135" customWidth="1"/>
    <col min="15622" max="15622" width="11.140625" style="135" customWidth="1"/>
    <col min="15623" max="15872" width="11.42578125" style="135"/>
    <col min="15873" max="15873" width="5.42578125" style="135" customWidth="1"/>
    <col min="15874" max="15874" width="25.42578125" style="135" customWidth="1"/>
    <col min="15875" max="15875" width="9.140625" style="135" customWidth="1"/>
    <col min="15876" max="15876" width="8.42578125" style="135" customWidth="1"/>
    <col min="15877" max="15877" width="33.5703125" style="135" customWidth="1"/>
    <col min="15878" max="15878" width="11.140625" style="135" customWidth="1"/>
    <col min="15879" max="16128" width="11.42578125" style="135"/>
    <col min="16129" max="16129" width="5.42578125" style="135" customWidth="1"/>
    <col min="16130" max="16130" width="25.42578125" style="135" customWidth="1"/>
    <col min="16131" max="16131" width="9.140625" style="135" customWidth="1"/>
    <col min="16132" max="16132" width="8.42578125" style="135" customWidth="1"/>
    <col min="16133" max="16133" width="33.5703125" style="135" customWidth="1"/>
    <col min="16134" max="16134" width="11.140625" style="135" customWidth="1"/>
    <col min="16135" max="16384" width="11.42578125" style="135"/>
  </cols>
  <sheetData>
    <row r="1" spans="1:11" ht="15.75" customHeight="1" x14ac:dyDescent="0.2"/>
    <row r="2" spans="1:11" ht="15.75" customHeight="1" x14ac:dyDescent="0.2"/>
    <row r="3" spans="1:11" ht="15.75" customHeight="1" x14ac:dyDescent="0.2"/>
    <row r="4" spans="1:11" ht="15.75" customHeight="1" x14ac:dyDescent="0.2"/>
    <row r="5" spans="1:11" s="136" customFormat="1" ht="6" customHeight="1" x14ac:dyDescent="0.25">
      <c r="B5" s="137"/>
      <c r="C5" s="137"/>
      <c r="D5" s="137"/>
      <c r="E5" s="137"/>
      <c r="F5" s="137"/>
    </row>
    <row r="6" spans="1:11" ht="30.75" customHeight="1" x14ac:dyDescent="0.2">
      <c r="A6" s="235" t="s">
        <v>131</v>
      </c>
      <c r="B6" s="235"/>
      <c r="C6" s="235"/>
      <c r="D6" s="235"/>
      <c r="E6" s="235"/>
      <c r="F6" s="235"/>
      <c r="G6" s="138"/>
      <c r="H6" s="138"/>
      <c r="I6" s="138"/>
      <c r="J6" s="138"/>
      <c r="K6" s="138"/>
    </row>
    <row r="7" spans="1:11" ht="16.5" customHeight="1" x14ac:dyDescent="0.25">
      <c r="A7" s="239" t="s">
        <v>130</v>
      </c>
      <c r="B7" s="239"/>
      <c r="C7" s="239"/>
      <c r="D7" s="239"/>
      <c r="E7" s="239"/>
      <c r="F7" s="239"/>
      <c r="G7" s="138"/>
      <c r="H7" s="138"/>
      <c r="I7" s="138"/>
      <c r="J7" s="138"/>
      <c r="K7" s="138"/>
    </row>
    <row r="8" spans="1:11" ht="25.5" customHeight="1" x14ac:dyDescent="0.2">
      <c r="A8" s="238" t="s">
        <v>133</v>
      </c>
      <c r="B8" s="238"/>
      <c r="C8" s="238"/>
      <c r="D8" s="238"/>
      <c r="E8" s="238"/>
      <c r="F8" s="238"/>
      <c r="G8" s="138"/>
      <c r="H8" s="138"/>
      <c r="I8" s="138"/>
      <c r="J8" s="138"/>
      <c r="K8" s="138"/>
    </row>
    <row r="9" spans="1:11" ht="7.5" customHeight="1" x14ac:dyDescent="0.2">
      <c r="A9" s="140"/>
      <c r="B9" s="141"/>
      <c r="C9" s="141"/>
      <c r="D9" s="142"/>
      <c r="E9" s="142"/>
      <c r="F9" s="141"/>
      <c r="G9" s="138"/>
      <c r="H9" s="138"/>
      <c r="I9" s="138"/>
      <c r="J9" s="138"/>
      <c r="K9" s="138"/>
    </row>
    <row r="10" spans="1:11" ht="22.5" customHeight="1" x14ac:dyDescent="0.2">
      <c r="A10" s="236" t="s">
        <v>31</v>
      </c>
      <c r="B10" s="236" t="s">
        <v>32</v>
      </c>
      <c r="C10" s="236">
        <v>2016</v>
      </c>
      <c r="D10" s="236">
        <v>2017</v>
      </c>
      <c r="E10" s="238" t="s">
        <v>49</v>
      </c>
      <c r="F10" s="238"/>
      <c r="G10" s="138"/>
      <c r="H10" s="138"/>
      <c r="I10" s="138"/>
      <c r="J10" s="138"/>
      <c r="K10" s="138"/>
    </row>
    <row r="11" spans="1:11" ht="14.25" customHeight="1" x14ac:dyDescent="0.2">
      <c r="A11" s="237"/>
      <c r="B11" s="237"/>
      <c r="C11" s="237"/>
      <c r="D11" s="237"/>
      <c r="E11" s="128" t="s">
        <v>50</v>
      </c>
      <c r="F11" s="128" t="s">
        <v>1</v>
      </c>
      <c r="G11" s="138"/>
      <c r="H11" s="138"/>
      <c r="I11" s="138"/>
      <c r="J11" s="138"/>
      <c r="K11" s="138"/>
    </row>
    <row r="12" spans="1:11" ht="35.1" customHeight="1" x14ac:dyDescent="0.2">
      <c r="A12" s="66">
        <v>1</v>
      </c>
      <c r="B12" s="67" t="s">
        <v>33</v>
      </c>
      <c r="C12" s="68">
        <v>88335</v>
      </c>
      <c r="D12" s="68">
        <f>'CAP-I'!F13</f>
        <v>103831</v>
      </c>
      <c r="E12" s="68">
        <f>D12-C12</f>
        <v>15496</v>
      </c>
      <c r="F12" s="139">
        <f>(D12/C12-1)*100</f>
        <v>17.542310522442971</v>
      </c>
      <c r="G12" s="138"/>
      <c r="H12" s="138"/>
      <c r="I12" s="138"/>
      <c r="J12" s="138"/>
      <c r="K12" s="138"/>
    </row>
    <row r="13" spans="1:11" ht="35.1" customHeight="1" x14ac:dyDescent="0.2">
      <c r="A13" s="195">
        <v>2</v>
      </c>
      <c r="B13" s="196" t="s">
        <v>134</v>
      </c>
      <c r="C13" s="163">
        <f>'SERV-TEC'!E13</f>
        <v>14606</v>
      </c>
      <c r="D13" s="164">
        <f>'SERV-TEC'!F13</f>
        <v>12105</v>
      </c>
      <c r="E13" s="164">
        <f>D13-C13</f>
        <v>-2501</v>
      </c>
      <c r="F13" s="221">
        <f>(D13/C13-1)*100</f>
        <v>-17.123100095851019</v>
      </c>
      <c r="G13" s="138"/>
      <c r="H13" s="138"/>
      <c r="I13" s="138"/>
      <c r="J13" s="138"/>
      <c r="K13" s="138"/>
    </row>
    <row r="14" spans="1:11" ht="35.1" customHeight="1" x14ac:dyDescent="0.2">
      <c r="A14" s="66">
        <v>3</v>
      </c>
      <c r="B14" s="67" t="s">
        <v>126</v>
      </c>
      <c r="C14" s="183">
        <f>Tabla24[2016]</f>
        <v>0.5</v>
      </c>
      <c r="D14" s="183">
        <f>Tabla24[2017]</f>
        <v>2.1</v>
      </c>
      <c r="E14" s="220">
        <f>D14-C14</f>
        <v>1.6</v>
      </c>
      <c r="F14" s="223"/>
      <c r="G14" s="138"/>
      <c r="H14" s="138"/>
      <c r="I14" s="138"/>
      <c r="J14" s="138"/>
      <c r="K14" s="138"/>
    </row>
    <row r="15" spans="1:11" ht="35.1" customHeight="1" x14ac:dyDescent="0.2">
      <c r="A15" s="195">
        <v>4</v>
      </c>
      <c r="B15" s="196" t="s">
        <v>118</v>
      </c>
      <c r="C15" s="163">
        <v>74753</v>
      </c>
      <c r="D15" s="164">
        <v>77583</v>
      </c>
      <c r="E15" s="164">
        <f t="shared" ref="E15" si="0">D15-C15</f>
        <v>2830</v>
      </c>
      <c r="F15" s="222">
        <f t="shared" ref="F15" si="1">(D15/C15-1)*100</f>
        <v>3.7858012387462781</v>
      </c>
      <c r="G15" s="138"/>
      <c r="H15" s="138"/>
      <c r="I15" s="138"/>
      <c r="J15" s="138"/>
      <c r="K15" s="138"/>
    </row>
    <row r="16" spans="1:11" ht="4.5" customHeight="1" x14ac:dyDescent="0.2">
      <c r="A16" s="87"/>
      <c r="B16" s="88"/>
      <c r="C16" s="88"/>
      <c r="D16" s="89"/>
      <c r="E16" s="87"/>
      <c r="F16" s="90"/>
      <c r="G16" s="138"/>
      <c r="H16" s="138"/>
      <c r="I16" s="138"/>
      <c r="J16" s="138"/>
      <c r="K16" s="138"/>
    </row>
    <row r="17" spans="1:11" ht="25.5" customHeight="1" x14ac:dyDescent="0.2">
      <c r="A17" s="238" t="s">
        <v>57</v>
      </c>
      <c r="B17" s="238"/>
      <c r="C17" s="238"/>
      <c r="D17" s="238"/>
      <c r="E17" s="238"/>
      <c r="F17" s="238"/>
      <c r="G17" s="138"/>
      <c r="H17" s="138"/>
      <c r="I17" s="138"/>
      <c r="J17" s="138"/>
      <c r="K17" s="138"/>
    </row>
    <row r="18" spans="1:11" ht="7.5" customHeight="1" x14ac:dyDescent="0.2">
      <c r="A18" s="140"/>
      <c r="B18" s="141"/>
      <c r="C18" s="141"/>
      <c r="D18" s="142"/>
      <c r="E18" s="142"/>
      <c r="F18" s="141"/>
      <c r="G18" s="138"/>
      <c r="H18" s="138"/>
      <c r="I18" s="138"/>
      <c r="J18" s="138"/>
      <c r="K18" s="138"/>
    </row>
    <row r="19" spans="1:11" ht="24.95" customHeight="1" x14ac:dyDescent="0.2">
      <c r="A19" s="128" t="s">
        <v>31</v>
      </c>
      <c r="B19" s="128" t="s">
        <v>32</v>
      </c>
      <c r="C19" s="128">
        <v>2016</v>
      </c>
      <c r="D19" s="128">
        <v>2017</v>
      </c>
      <c r="E19" s="240" t="s">
        <v>49</v>
      </c>
      <c r="F19" s="241"/>
      <c r="G19" s="138"/>
      <c r="H19" s="138"/>
      <c r="I19" s="138"/>
      <c r="J19" s="138"/>
      <c r="K19" s="138"/>
    </row>
    <row r="20" spans="1:11" ht="27.95" customHeight="1" x14ac:dyDescent="0.2">
      <c r="A20" s="242">
        <v>1</v>
      </c>
      <c r="B20" s="243" t="s">
        <v>51</v>
      </c>
      <c r="C20" s="244">
        <f>'C-PSP'!E16/100</f>
        <v>0.20101881510416666</v>
      </c>
      <c r="D20" s="244">
        <f>'C-PSP'!F16/100</f>
        <v>0.23036987630985339</v>
      </c>
      <c r="E20" s="245">
        <f>(D20-C20)*100</f>
        <v>2.935106120568673</v>
      </c>
      <c r="F20" s="246"/>
      <c r="G20" s="138"/>
      <c r="H20" s="138"/>
      <c r="I20" s="138"/>
      <c r="J20" s="138"/>
      <c r="K20" s="138"/>
    </row>
    <row r="21" spans="1:11" ht="27.95" customHeight="1" x14ac:dyDescent="0.2">
      <c r="A21" s="242"/>
      <c r="B21" s="243"/>
      <c r="C21" s="244"/>
      <c r="D21" s="244"/>
      <c r="E21" s="247"/>
      <c r="F21" s="248"/>
      <c r="G21" s="138"/>
      <c r="H21" s="138"/>
      <c r="I21" s="138"/>
      <c r="J21" s="138"/>
      <c r="K21" s="138"/>
    </row>
    <row r="22" spans="1:11" ht="27.95" customHeight="1" x14ac:dyDescent="0.2">
      <c r="A22" s="255">
        <v>2</v>
      </c>
      <c r="B22" s="257" t="s">
        <v>38</v>
      </c>
      <c r="C22" s="259">
        <f>EPRT!E16/100</f>
        <v>0.96412167857212117</v>
      </c>
      <c r="D22" s="259">
        <f>EPRT!F16/100</f>
        <v>0.98979958701875825</v>
      </c>
      <c r="E22" s="261">
        <f>(D22-C22)*100</f>
        <v>2.5677908446637088</v>
      </c>
      <c r="F22" s="262"/>
      <c r="G22" s="138"/>
      <c r="H22" s="138"/>
      <c r="I22" s="138"/>
      <c r="J22" s="138"/>
      <c r="K22" s="138"/>
    </row>
    <row r="23" spans="1:11" ht="27.95" customHeight="1" x14ac:dyDescent="0.2">
      <c r="A23" s="256"/>
      <c r="B23" s="258"/>
      <c r="C23" s="260"/>
      <c r="D23" s="260"/>
      <c r="E23" s="263"/>
      <c r="F23" s="264"/>
      <c r="G23" s="138"/>
      <c r="H23" s="138"/>
      <c r="I23" s="138"/>
      <c r="J23" s="138"/>
      <c r="K23" s="138"/>
    </row>
    <row r="24" spans="1:11" ht="27.95" customHeight="1" x14ac:dyDescent="0.2">
      <c r="A24" s="242">
        <v>3</v>
      </c>
      <c r="B24" s="243" t="s">
        <v>39</v>
      </c>
      <c r="C24" s="249">
        <f>EPR!E16/100</f>
        <v>1</v>
      </c>
      <c r="D24" s="249">
        <f>EPR!F16/100</f>
        <v>1</v>
      </c>
      <c r="E24" s="251">
        <f>(D24-C24)*100</f>
        <v>0</v>
      </c>
      <c r="F24" s="252"/>
      <c r="G24" s="138"/>
      <c r="H24" s="138"/>
      <c r="I24" s="138"/>
      <c r="J24" s="138"/>
      <c r="K24" s="138"/>
    </row>
    <row r="25" spans="1:11" ht="27.95" customHeight="1" x14ac:dyDescent="0.2">
      <c r="A25" s="242"/>
      <c r="B25" s="243"/>
      <c r="C25" s="250"/>
      <c r="D25" s="250"/>
      <c r="E25" s="253"/>
      <c r="F25" s="254"/>
      <c r="G25" s="138"/>
      <c r="H25" s="138"/>
      <c r="I25" s="138"/>
      <c r="J25" s="138"/>
      <c r="K25" s="138"/>
    </row>
    <row r="26" spans="1:11" ht="27.95" customHeight="1" x14ac:dyDescent="0.2">
      <c r="A26" s="255">
        <v>4</v>
      </c>
      <c r="B26" s="257" t="s">
        <v>46</v>
      </c>
      <c r="C26" s="265">
        <f>EGC!E16/100</f>
        <v>0.97114892880312109</v>
      </c>
      <c r="D26" s="265">
        <f>EGC!F16/100</f>
        <v>0.98979958701875825</v>
      </c>
      <c r="E26" s="261">
        <f>(D26-C26)*100</f>
        <v>1.8650658215637161</v>
      </c>
      <c r="F26" s="262"/>
      <c r="G26" s="138"/>
      <c r="H26" s="138"/>
      <c r="I26" s="138"/>
      <c r="J26" s="138"/>
      <c r="K26" s="138"/>
    </row>
    <row r="27" spans="1:11" ht="27.95" customHeight="1" x14ac:dyDescent="0.2">
      <c r="A27" s="256"/>
      <c r="B27" s="258"/>
      <c r="C27" s="265"/>
      <c r="D27" s="265"/>
      <c r="E27" s="263"/>
      <c r="F27" s="264"/>
      <c r="G27" s="138"/>
      <c r="H27" s="138"/>
      <c r="I27" s="138"/>
      <c r="J27" s="138"/>
      <c r="K27" s="138"/>
    </row>
    <row r="28" spans="1:11" ht="27.95" customHeight="1" x14ac:dyDescent="0.2">
      <c r="A28" s="242">
        <v>5</v>
      </c>
      <c r="B28" s="243" t="s">
        <v>40</v>
      </c>
      <c r="C28" s="249">
        <f>EGI!E16/100</f>
        <v>0.9995152280541254</v>
      </c>
      <c r="D28" s="249">
        <f>EGI!F16/100</f>
        <v>0</v>
      </c>
      <c r="E28" s="251">
        <f>(D28-C28)*100</f>
        <v>-99.951522805412537</v>
      </c>
      <c r="F28" s="252"/>
      <c r="G28" s="138"/>
      <c r="H28" s="138"/>
      <c r="I28" s="138"/>
      <c r="J28" s="138"/>
      <c r="K28" s="138"/>
    </row>
    <row r="29" spans="1:11" ht="27.95" customHeight="1" x14ac:dyDescent="0.2">
      <c r="A29" s="242"/>
      <c r="B29" s="243"/>
      <c r="C29" s="250"/>
      <c r="D29" s="250"/>
      <c r="E29" s="253"/>
      <c r="F29" s="254"/>
      <c r="G29" s="138"/>
      <c r="H29" s="138"/>
      <c r="I29" s="138"/>
      <c r="J29" s="138"/>
      <c r="K29" s="143"/>
    </row>
    <row r="30" spans="1:11" ht="27.95" customHeight="1" x14ac:dyDescent="0.2">
      <c r="A30" s="255">
        <v>6</v>
      </c>
      <c r="B30" s="257" t="s">
        <v>41</v>
      </c>
      <c r="C30" s="265">
        <f>AUTOF!E16/100</f>
        <v>1.4756650437906945E-2</v>
      </c>
      <c r="D30" s="265">
        <f>AUTOF!F16/100</f>
        <v>2.7391808169839028E-2</v>
      </c>
      <c r="E30" s="261">
        <f>(D30-C30)*100</f>
        <v>1.2635157731932083</v>
      </c>
      <c r="F30" s="262"/>
      <c r="G30" s="138"/>
      <c r="H30" s="138"/>
      <c r="I30" s="138"/>
      <c r="J30" s="138"/>
      <c r="K30" s="138"/>
    </row>
    <row r="31" spans="1:11" ht="27.95" customHeight="1" x14ac:dyDescent="0.2">
      <c r="A31" s="256"/>
      <c r="B31" s="258"/>
      <c r="C31" s="265"/>
      <c r="D31" s="265"/>
      <c r="E31" s="263"/>
      <c r="F31" s="264"/>
      <c r="G31" s="138"/>
      <c r="H31" s="138"/>
      <c r="I31" s="138"/>
      <c r="J31" s="138"/>
      <c r="K31" s="138"/>
    </row>
    <row r="32" spans="1:11" ht="27.95" customHeight="1" x14ac:dyDescent="0.2">
      <c r="A32" s="242">
        <v>7</v>
      </c>
      <c r="B32" s="243" t="s">
        <v>42</v>
      </c>
      <c r="C32" s="244">
        <f>CAIP!E16/100</f>
        <v>0.88910177191781425</v>
      </c>
      <c r="D32" s="244">
        <f>CAIP!F16/100</f>
        <v>0.96562012312693557</v>
      </c>
      <c r="E32" s="251">
        <f>(D32-C32)*100</f>
        <v>7.651835120912132</v>
      </c>
      <c r="F32" s="252"/>
      <c r="G32" s="138"/>
      <c r="H32" s="138"/>
      <c r="I32" s="138"/>
      <c r="J32" s="138"/>
      <c r="K32" s="138"/>
    </row>
    <row r="33" spans="1:11" ht="27.95" customHeight="1" x14ac:dyDescent="0.2">
      <c r="A33" s="242"/>
      <c r="B33" s="243"/>
      <c r="C33" s="244"/>
      <c r="D33" s="244"/>
      <c r="E33" s="253"/>
      <c r="F33" s="254"/>
      <c r="G33" s="138"/>
      <c r="H33" s="138"/>
      <c r="I33" s="138"/>
      <c r="J33" s="138"/>
      <c r="K33" s="138"/>
    </row>
    <row r="34" spans="1:11" ht="27.95" customHeight="1" x14ac:dyDescent="0.2">
      <c r="A34" s="255">
        <v>8</v>
      </c>
      <c r="B34" s="257" t="s">
        <v>43</v>
      </c>
      <c r="C34" s="265">
        <f>CNPR!E16/100</f>
        <v>0.97221694161249317</v>
      </c>
      <c r="D34" s="265">
        <f>CNPR!F16/100</f>
        <v>0.98979958701875825</v>
      </c>
      <c r="E34" s="261">
        <f>(D34-C34)*100</f>
        <v>1.7582645406265085</v>
      </c>
      <c r="F34" s="262"/>
      <c r="G34" s="138"/>
      <c r="H34" s="138"/>
      <c r="I34" s="138"/>
      <c r="J34" s="138"/>
      <c r="K34" s="138"/>
    </row>
    <row r="35" spans="1:11" ht="27.95" customHeight="1" x14ac:dyDescent="0.2">
      <c r="A35" s="256"/>
      <c r="B35" s="258"/>
      <c r="C35" s="265"/>
      <c r="D35" s="265"/>
      <c r="E35" s="263"/>
      <c r="F35" s="264"/>
      <c r="G35" s="138"/>
      <c r="H35" s="138"/>
      <c r="I35" s="138"/>
      <c r="J35" s="138"/>
      <c r="K35" s="138"/>
    </row>
    <row r="36" spans="1:11" ht="24.95" customHeight="1" x14ac:dyDescent="0.2">
      <c r="A36" s="138"/>
      <c r="B36" s="140"/>
      <c r="C36" s="140"/>
      <c r="D36" s="138"/>
      <c r="E36" s="138"/>
      <c r="F36" s="138"/>
      <c r="G36" s="138"/>
      <c r="H36" s="138"/>
      <c r="I36" s="138"/>
      <c r="J36" s="138"/>
      <c r="K36" s="138"/>
    </row>
    <row r="37" spans="1:11" ht="24.95" customHeight="1" x14ac:dyDescent="0.2">
      <c r="A37" s="138"/>
      <c r="B37" s="138"/>
      <c r="C37" s="138"/>
      <c r="D37" s="138"/>
      <c r="E37" s="138"/>
      <c r="F37" s="138"/>
      <c r="G37" s="138"/>
      <c r="H37" s="138"/>
      <c r="I37" s="138"/>
      <c r="J37" s="138"/>
      <c r="K37" s="138"/>
    </row>
    <row r="38" spans="1:11" ht="24.95" customHeight="1" x14ac:dyDescent="0.2">
      <c r="A38" s="138"/>
      <c r="B38" s="138"/>
      <c r="C38" s="138"/>
      <c r="D38" s="138"/>
      <c r="E38" s="138"/>
      <c r="F38" s="138"/>
      <c r="G38" s="138"/>
      <c r="H38" s="138"/>
      <c r="I38" s="138"/>
      <c r="J38" s="138"/>
      <c r="K38" s="138"/>
    </row>
    <row r="39" spans="1:11" ht="24.95" customHeight="1" x14ac:dyDescent="0.2">
      <c r="A39" s="138"/>
      <c r="B39" s="138"/>
      <c r="C39" s="138"/>
      <c r="D39" s="138"/>
      <c r="E39" s="138"/>
      <c r="F39" s="138"/>
      <c r="G39" s="138"/>
      <c r="H39" s="138"/>
      <c r="I39" s="138"/>
      <c r="J39" s="138"/>
      <c r="K39" s="138"/>
    </row>
    <row r="40" spans="1:11" ht="24.95" customHeight="1" x14ac:dyDescent="0.2">
      <c r="A40" s="138"/>
      <c r="B40" s="138"/>
      <c r="C40" s="138"/>
      <c r="D40" s="138"/>
      <c r="E40" s="138"/>
      <c r="F40" s="138"/>
      <c r="G40" s="138"/>
      <c r="H40" s="138"/>
      <c r="I40" s="138"/>
      <c r="J40" s="138"/>
      <c r="K40" s="138"/>
    </row>
    <row r="41" spans="1:11" ht="24.95" customHeight="1" x14ac:dyDescent="0.2">
      <c r="A41" s="138"/>
      <c r="B41" s="138"/>
      <c r="C41" s="138"/>
      <c r="D41" s="138"/>
      <c r="E41" s="138"/>
      <c r="F41" s="138"/>
      <c r="G41" s="138"/>
      <c r="H41" s="138"/>
      <c r="I41" s="138"/>
      <c r="J41" s="138"/>
      <c r="K41" s="138"/>
    </row>
    <row r="42" spans="1:11" ht="24.95" customHeight="1" x14ac:dyDescent="0.2">
      <c r="A42" s="138"/>
      <c r="B42" s="138"/>
      <c r="C42" s="138"/>
      <c r="D42" s="138"/>
      <c r="E42" s="138"/>
      <c r="F42" s="138"/>
      <c r="G42" s="138"/>
      <c r="H42" s="138"/>
      <c r="I42" s="138"/>
      <c r="J42" s="138"/>
      <c r="K42" s="138"/>
    </row>
    <row r="43" spans="1:11" ht="24.95" customHeight="1" x14ac:dyDescent="0.2">
      <c r="A43" s="138"/>
      <c r="B43" s="138"/>
      <c r="C43" s="138"/>
      <c r="D43" s="138"/>
      <c r="E43" s="138"/>
      <c r="F43" s="138"/>
      <c r="G43" s="138"/>
      <c r="H43" s="138"/>
      <c r="I43" s="138"/>
      <c r="J43" s="138"/>
      <c r="K43" s="138"/>
    </row>
    <row r="44" spans="1:11" ht="24.95" customHeight="1" x14ac:dyDescent="0.2">
      <c r="A44" s="138"/>
      <c r="B44" s="138"/>
      <c r="C44" s="138"/>
      <c r="D44" s="138"/>
      <c r="E44" s="138"/>
      <c r="F44" s="138"/>
      <c r="G44" s="138"/>
      <c r="H44" s="138"/>
      <c r="I44" s="138"/>
      <c r="J44" s="138"/>
      <c r="K44" s="138"/>
    </row>
    <row r="45" spans="1:11" ht="24.95" customHeight="1" x14ac:dyDescent="0.2">
      <c r="A45" s="138"/>
      <c r="B45" s="138"/>
      <c r="C45" s="138"/>
      <c r="D45" s="138"/>
      <c r="E45" s="138"/>
      <c r="F45" s="138"/>
      <c r="G45" s="138"/>
      <c r="H45" s="138"/>
      <c r="I45" s="138"/>
      <c r="J45" s="138"/>
      <c r="K45" s="138"/>
    </row>
    <row r="46" spans="1:11" ht="24.95" customHeight="1" x14ac:dyDescent="0.2">
      <c r="A46" s="138"/>
      <c r="B46" s="138"/>
      <c r="C46" s="138"/>
      <c r="D46" s="138"/>
      <c r="E46" s="138"/>
      <c r="F46" s="138"/>
      <c r="G46" s="138"/>
      <c r="H46" s="138"/>
      <c r="I46" s="138"/>
      <c r="J46" s="138"/>
      <c r="K46" s="138"/>
    </row>
    <row r="47" spans="1:11" ht="24.95" customHeight="1" x14ac:dyDescent="0.2">
      <c r="A47" s="138"/>
      <c r="B47" s="138"/>
      <c r="C47" s="138"/>
      <c r="D47" s="138"/>
      <c r="E47" s="138"/>
      <c r="F47" s="138"/>
      <c r="G47" s="138"/>
      <c r="H47" s="138"/>
      <c r="I47" s="138"/>
      <c r="J47" s="138"/>
      <c r="K47" s="138"/>
    </row>
    <row r="48" spans="1:11" ht="24.95" customHeight="1" x14ac:dyDescent="0.2">
      <c r="A48" s="138"/>
      <c r="B48" s="138"/>
      <c r="C48" s="138"/>
      <c r="D48" s="138"/>
      <c r="E48" s="138"/>
      <c r="F48" s="138"/>
      <c r="G48" s="138"/>
      <c r="H48" s="138"/>
      <c r="I48" s="138"/>
      <c r="J48" s="138"/>
      <c r="K48" s="138"/>
    </row>
    <row r="49" spans="1:11" ht="24.95" customHeight="1" x14ac:dyDescent="0.2">
      <c r="A49" s="138"/>
      <c r="B49" s="138"/>
      <c r="C49" s="138"/>
      <c r="D49" s="138"/>
      <c r="E49" s="138"/>
      <c r="F49" s="138"/>
      <c r="G49" s="138"/>
      <c r="H49" s="138"/>
      <c r="I49" s="138"/>
      <c r="J49" s="138"/>
      <c r="K49" s="138"/>
    </row>
    <row r="50" spans="1:11" ht="24.95" customHeight="1" x14ac:dyDescent="0.2">
      <c r="A50" s="138"/>
      <c r="B50" s="138"/>
      <c r="C50" s="138"/>
      <c r="D50" s="138"/>
      <c r="E50" s="138"/>
      <c r="F50" s="138"/>
      <c r="G50" s="138"/>
      <c r="H50" s="138"/>
      <c r="I50" s="138"/>
      <c r="J50" s="138"/>
      <c r="K50" s="138"/>
    </row>
    <row r="51" spans="1:11" ht="24.95" customHeight="1" x14ac:dyDescent="0.2">
      <c r="A51" s="138"/>
      <c r="B51" s="138"/>
      <c r="C51" s="138"/>
      <c r="D51" s="138"/>
      <c r="E51" s="138"/>
      <c r="F51" s="138"/>
      <c r="G51" s="138"/>
      <c r="H51" s="138"/>
      <c r="I51" s="138"/>
      <c r="J51" s="138"/>
      <c r="K51" s="138"/>
    </row>
    <row r="52" spans="1:11" ht="24.95" customHeight="1" x14ac:dyDescent="0.2">
      <c r="A52" s="138"/>
      <c r="B52" s="138"/>
      <c r="C52" s="138"/>
      <c r="D52" s="138"/>
      <c r="E52" s="138"/>
      <c r="F52" s="138"/>
      <c r="G52" s="138"/>
      <c r="H52" s="138"/>
      <c r="I52" s="138"/>
      <c r="J52" s="138"/>
      <c r="K52" s="138"/>
    </row>
    <row r="53" spans="1:11" ht="24.95" customHeight="1" x14ac:dyDescent="0.2">
      <c r="A53" s="138"/>
      <c r="B53" s="138"/>
      <c r="C53" s="138"/>
      <c r="D53" s="138"/>
      <c r="E53" s="138"/>
      <c r="F53" s="138"/>
      <c r="G53" s="138"/>
      <c r="H53" s="138"/>
      <c r="I53" s="138"/>
      <c r="J53" s="138"/>
      <c r="K53" s="138"/>
    </row>
    <row r="54" spans="1:11" ht="24.95" customHeight="1" x14ac:dyDescent="0.2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</row>
    <row r="55" spans="1:11" ht="24.95" customHeight="1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</row>
    <row r="56" spans="1:11" ht="24.95" customHeight="1" x14ac:dyDescent="0.2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</row>
    <row r="57" spans="1:11" ht="24.95" customHeight="1" x14ac:dyDescent="0.2">
      <c r="A57" s="138"/>
      <c r="B57" s="138"/>
      <c r="C57" s="138"/>
      <c r="D57" s="138"/>
      <c r="E57" s="138"/>
      <c r="F57" s="138"/>
      <c r="G57" s="138"/>
      <c r="H57" s="138"/>
      <c r="I57" s="138"/>
      <c r="J57" s="138"/>
      <c r="K57" s="138"/>
    </row>
    <row r="58" spans="1:11" ht="24.95" customHeight="1" x14ac:dyDescent="0.2">
      <c r="A58" s="138"/>
      <c r="B58" s="138"/>
      <c r="C58" s="138"/>
      <c r="D58" s="138"/>
      <c r="E58" s="138"/>
      <c r="F58" s="138"/>
      <c r="G58" s="138"/>
      <c r="H58" s="138"/>
      <c r="I58" s="138"/>
      <c r="J58" s="138"/>
      <c r="K58" s="138"/>
    </row>
    <row r="59" spans="1:11" ht="24.95" customHeight="1" x14ac:dyDescent="0.2">
      <c r="A59" s="138"/>
      <c r="B59" s="138"/>
      <c r="C59" s="138"/>
      <c r="D59" s="138"/>
      <c r="E59" s="138"/>
      <c r="F59" s="138"/>
      <c r="G59" s="138"/>
      <c r="H59" s="138"/>
      <c r="I59" s="138"/>
      <c r="J59" s="138"/>
      <c r="K59" s="138"/>
    </row>
    <row r="60" spans="1:11" ht="24.95" customHeight="1" x14ac:dyDescent="0.2">
      <c r="A60" s="138"/>
      <c r="B60" s="138"/>
      <c r="C60" s="138"/>
      <c r="D60" s="138"/>
      <c r="E60" s="138"/>
      <c r="F60" s="138"/>
      <c r="G60" s="138"/>
      <c r="H60" s="138"/>
      <c r="I60" s="138"/>
      <c r="J60" s="138"/>
      <c r="K60" s="138"/>
    </row>
    <row r="61" spans="1:11" ht="24.95" customHeight="1" x14ac:dyDescent="0.2">
      <c r="A61" s="138"/>
      <c r="B61" s="138"/>
      <c r="C61" s="138"/>
      <c r="D61" s="138"/>
      <c r="E61" s="138"/>
      <c r="F61" s="138"/>
      <c r="G61" s="138"/>
      <c r="H61" s="138"/>
      <c r="I61" s="138"/>
      <c r="J61" s="138"/>
      <c r="K61" s="138"/>
    </row>
    <row r="62" spans="1:11" ht="24.95" customHeight="1" x14ac:dyDescent="0.2">
      <c r="A62" s="138"/>
      <c r="B62" s="138"/>
      <c r="C62" s="138"/>
      <c r="D62" s="138"/>
      <c r="E62" s="138"/>
      <c r="F62" s="138"/>
      <c r="G62" s="138"/>
      <c r="H62" s="138"/>
      <c r="I62" s="138"/>
      <c r="J62" s="138"/>
      <c r="K62" s="138"/>
    </row>
    <row r="63" spans="1:11" ht="24.95" customHeight="1" x14ac:dyDescent="0.2">
      <c r="A63" s="138"/>
      <c r="B63" s="138"/>
      <c r="C63" s="138"/>
      <c r="D63" s="138"/>
      <c r="E63" s="138"/>
      <c r="F63" s="138"/>
      <c r="G63" s="138"/>
      <c r="H63" s="138"/>
      <c r="I63" s="138"/>
      <c r="J63" s="138"/>
      <c r="K63" s="138"/>
    </row>
    <row r="64" spans="1:11" ht="24.95" customHeight="1" x14ac:dyDescent="0.2">
      <c r="A64" s="138"/>
      <c r="B64" s="138"/>
      <c r="C64" s="138"/>
      <c r="D64" s="138"/>
      <c r="E64" s="138"/>
      <c r="F64" s="138"/>
      <c r="G64" s="138"/>
      <c r="H64" s="138"/>
      <c r="I64" s="138"/>
      <c r="J64" s="138"/>
      <c r="K64" s="138"/>
    </row>
    <row r="65" spans="1:11" ht="24.95" customHeight="1" x14ac:dyDescent="0.2">
      <c r="A65" s="138"/>
      <c r="B65" s="138"/>
      <c r="C65" s="138"/>
      <c r="D65" s="138"/>
      <c r="E65" s="138"/>
      <c r="F65" s="138"/>
      <c r="G65" s="138"/>
      <c r="H65" s="138"/>
      <c r="I65" s="138"/>
      <c r="J65" s="138"/>
      <c r="K65" s="138"/>
    </row>
    <row r="66" spans="1:11" ht="24.95" customHeight="1" x14ac:dyDescent="0.2">
      <c r="A66" s="138"/>
      <c r="B66" s="138"/>
      <c r="C66" s="138"/>
      <c r="D66" s="138"/>
      <c r="E66" s="138"/>
      <c r="F66" s="138"/>
      <c r="G66" s="138"/>
      <c r="H66" s="138"/>
      <c r="I66" s="138"/>
      <c r="J66" s="138"/>
      <c r="K66" s="138"/>
    </row>
    <row r="67" spans="1:11" ht="24.95" customHeight="1" x14ac:dyDescent="0.2">
      <c r="A67" s="138"/>
      <c r="B67" s="138"/>
      <c r="C67" s="138"/>
      <c r="D67" s="138"/>
      <c r="E67" s="138"/>
      <c r="F67" s="138"/>
      <c r="G67" s="138"/>
      <c r="H67" s="138"/>
      <c r="I67" s="138"/>
      <c r="J67" s="138"/>
      <c r="K67" s="138"/>
    </row>
    <row r="68" spans="1:11" ht="24.95" customHeight="1" x14ac:dyDescent="0.2">
      <c r="A68" s="138"/>
      <c r="B68" s="138"/>
      <c r="C68" s="138"/>
      <c r="D68" s="138"/>
      <c r="E68" s="138"/>
      <c r="F68" s="138"/>
      <c r="G68" s="138"/>
      <c r="H68" s="138"/>
      <c r="I68" s="138"/>
      <c r="J68" s="138"/>
      <c r="K68" s="138"/>
    </row>
    <row r="69" spans="1:11" ht="24.95" customHeight="1" x14ac:dyDescent="0.2">
      <c r="A69" s="138"/>
      <c r="B69" s="138"/>
      <c r="C69" s="138"/>
      <c r="D69" s="138"/>
      <c r="E69" s="138"/>
      <c r="F69" s="138"/>
      <c r="G69" s="138"/>
      <c r="H69" s="138"/>
      <c r="I69" s="138"/>
      <c r="J69" s="138"/>
      <c r="K69" s="138"/>
    </row>
    <row r="70" spans="1:11" ht="24.95" customHeight="1" x14ac:dyDescent="0.2">
      <c r="A70" s="138"/>
      <c r="B70" s="138"/>
      <c r="C70" s="138"/>
      <c r="D70" s="138"/>
      <c r="E70" s="138"/>
      <c r="F70" s="138"/>
      <c r="G70" s="138"/>
      <c r="H70" s="138"/>
      <c r="I70" s="138"/>
      <c r="J70" s="138"/>
      <c r="K70" s="138"/>
    </row>
    <row r="71" spans="1:11" ht="24.95" customHeight="1" x14ac:dyDescent="0.2">
      <c r="A71" s="138"/>
      <c r="B71" s="138"/>
      <c r="C71" s="138"/>
      <c r="D71" s="138"/>
      <c r="E71" s="138"/>
      <c r="F71" s="138"/>
      <c r="G71" s="138"/>
      <c r="H71" s="138"/>
      <c r="I71" s="138"/>
      <c r="J71" s="138"/>
      <c r="K71" s="138"/>
    </row>
    <row r="72" spans="1:11" ht="24.95" customHeight="1" x14ac:dyDescent="0.2">
      <c r="A72" s="138"/>
      <c r="B72" s="138"/>
      <c r="C72" s="138"/>
      <c r="D72" s="138"/>
      <c r="E72" s="138"/>
      <c r="F72" s="138"/>
      <c r="G72" s="138"/>
      <c r="H72" s="138"/>
      <c r="I72" s="138"/>
      <c r="J72" s="138"/>
      <c r="K72" s="138"/>
    </row>
    <row r="73" spans="1:11" ht="24.95" customHeight="1" x14ac:dyDescent="0.2">
      <c r="A73" s="138"/>
      <c r="B73" s="138"/>
      <c r="C73" s="138"/>
      <c r="D73" s="138"/>
      <c r="E73" s="138"/>
      <c r="F73" s="138"/>
      <c r="G73" s="138"/>
      <c r="H73" s="138"/>
      <c r="I73" s="138"/>
      <c r="J73" s="138"/>
      <c r="K73" s="138"/>
    </row>
    <row r="74" spans="1:11" ht="24.95" customHeight="1" x14ac:dyDescent="0.2">
      <c r="A74" s="138"/>
      <c r="B74" s="138"/>
      <c r="C74" s="138"/>
      <c r="D74" s="138"/>
      <c r="E74" s="138"/>
      <c r="F74" s="138"/>
      <c r="G74" s="138"/>
      <c r="H74" s="138"/>
      <c r="I74" s="138"/>
      <c r="J74" s="138"/>
      <c r="K74" s="138"/>
    </row>
    <row r="75" spans="1:11" ht="24.95" customHeight="1" x14ac:dyDescent="0.2">
      <c r="A75" s="138"/>
      <c r="B75" s="138"/>
      <c r="C75" s="138"/>
      <c r="D75" s="138"/>
      <c r="E75" s="138"/>
      <c r="F75" s="138"/>
      <c r="G75" s="138"/>
      <c r="H75" s="138"/>
      <c r="I75" s="138"/>
      <c r="J75" s="138"/>
      <c r="K75" s="138"/>
    </row>
    <row r="76" spans="1:11" ht="24.95" customHeight="1" x14ac:dyDescent="0.2">
      <c r="A76" s="138"/>
      <c r="B76" s="138"/>
      <c r="C76" s="138"/>
      <c r="D76" s="138"/>
      <c r="E76" s="138"/>
      <c r="F76" s="138"/>
      <c r="G76" s="138"/>
      <c r="H76" s="138"/>
      <c r="I76" s="138"/>
      <c r="J76" s="138"/>
      <c r="K76" s="138"/>
    </row>
    <row r="77" spans="1:11" ht="24.95" customHeight="1" x14ac:dyDescent="0.2">
      <c r="A77" s="138"/>
      <c r="B77" s="138"/>
      <c r="C77" s="138"/>
      <c r="D77" s="138"/>
      <c r="E77" s="138"/>
      <c r="F77" s="138"/>
      <c r="G77" s="138"/>
      <c r="H77" s="138"/>
      <c r="I77" s="138"/>
      <c r="J77" s="138"/>
      <c r="K77" s="138"/>
    </row>
    <row r="78" spans="1:11" ht="24.95" customHeight="1" x14ac:dyDescent="0.2">
      <c r="A78" s="138"/>
      <c r="B78" s="138"/>
      <c r="C78" s="138"/>
      <c r="D78" s="138"/>
      <c r="E78" s="138"/>
      <c r="F78" s="138"/>
      <c r="G78" s="138"/>
      <c r="H78" s="138"/>
      <c r="I78" s="138"/>
      <c r="J78" s="138"/>
      <c r="K78" s="138"/>
    </row>
    <row r="79" spans="1:11" ht="11.25" customHeight="1" x14ac:dyDescent="0.2">
      <c r="A79" s="138"/>
      <c r="B79" s="138"/>
      <c r="C79" s="138"/>
      <c r="D79" s="138"/>
      <c r="E79" s="138"/>
      <c r="F79" s="138"/>
      <c r="G79" s="138"/>
      <c r="H79" s="138"/>
      <c r="I79" s="138"/>
      <c r="J79" s="138"/>
      <c r="K79" s="138"/>
    </row>
    <row r="80" spans="1:11" ht="11.25" customHeight="1" x14ac:dyDescent="0.2">
      <c r="A80" s="138"/>
      <c r="B80" s="138"/>
      <c r="C80" s="138"/>
      <c r="D80" s="138"/>
      <c r="E80" s="138"/>
      <c r="F80" s="138"/>
      <c r="G80" s="138"/>
      <c r="H80" s="138"/>
      <c r="I80" s="138"/>
      <c r="J80" s="138"/>
      <c r="K80" s="138"/>
    </row>
    <row r="81" spans="1:11" ht="11.25" customHeight="1" x14ac:dyDescent="0.2">
      <c r="A81" s="138"/>
      <c r="B81" s="138"/>
      <c r="C81" s="138"/>
      <c r="D81" s="138"/>
      <c r="E81" s="138"/>
      <c r="F81" s="138"/>
      <c r="G81" s="138"/>
      <c r="H81" s="138"/>
      <c r="I81" s="138"/>
      <c r="J81" s="138"/>
      <c r="K81" s="138"/>
    </row>
    <row r="82" spans="1:11" ht="11.25" customHeight="1" x14ac:dyDescent="0.2">
      <c r="A82" s="138"/>
      <c r="B82" s="138"/>
      <c r="C82" s="138"/>
      <c r="D82" s="138"/>
      <c r="E82" s="138"/>
      <c r="F82" s="138"/>
      <c r="G82" s="138"/>
      <c r="H82" s="138"/>
      <c r="I82" s="138"/>
      <c r="J82" s="138"/>
      <c r="K82" s="138"/>
    </row>
    <row r="83" spans="1:11" ht="11.25" customHeight="1" x14ac:dyDescent="0.2">
      <c r="A83" s="138"/>
      <c r="B83" s="138"/>
      <c r="C83" s="138"/>
      <c r="D83" s="138"/>
      <c r="E83" s="138"/>
      <c r="F83" s="138"/>
      <c r="G83" s="138"/>
      <c r="H83" s="138"/>
      <c r="I83" s="138"/>
      <c r="J83" s="138"/>
      <c r="K83" s="138"/>
    </row>
    <row r="84" spans="1:11" ht="11.25" customHeight="1" x14ac:dyDescent="0.2">
      <c r="A84" s="138"/>
      <c r="B84" s="138"/>
      <c r="C84" s="138"/>
      <c r="D84" s="138"/>
      <c r="E84" s="138"/>
      <c r="F84" s="138"/>
      <c r="G84" s="138"/>
      <c r="H84" s="138"/>
      <c r="I84" s="138"/>
      <c r="J84" s="138"/>
      <c r="K84" s="138"/>
    </row>
    <row r="85" spans="1:11" ht="15" x14ac:dyDescent="0.2">
      <c r="A85" s="138"/>
      <c r="B85" s="138"/>
      <c r="C85" s="138"/>
      <c r="D85" s="138"/>
      <c r="E85" s="138"/>
      <c r="F85" s="138"/>
      <c r="G85" s="138"/>
      <c r="H85" s="138"/>
      <c r="I85" s="138"/>
      <c r="J85" s="138"/>
      <c r="K85" s="138"/>
    </row>
    <row r="86" spans="1:11" ht="15" x14ac:dyDescent="0.2">
      <c r="A86" s="138"/>
      <c r="B86" s="138"/>
      <c r="C86" s="138"/>
      <c r="D86" s="138"/>
      <c r="E86" s="138"/>
      <c r="F86" s="138"/>
      <c r="G86" s="138"/>
      <c r="H86" s="138"/>
      <c r="I86" s="138"/>
      <c r="J86" s="138"/>
      <c r="K86" s="138"/>
    </row>
    <row r="87" spans="1:11" ht="15" x14ac:dyDescent="0.2">
      <c r="A87" s="138"/>
      <c r="B87" s="138"/>
      <c r="C87" s="138"/>
      <c r="D87" s="138"/>
      <c r="E87" s="138"/>
      <c r="F87" s="138"/>
      <c r="G87" s="138"/>
      <c r="H87" s="138"/>
      <c r="I87" s="138"/>
      <c r="J87" s="138"/>
      <c r="K87" s="138"/>
    </row>
    <row r="88" spans="1:11" ht="15" x14ac:dyDescent="0.2">
      <c r="A88" s="138"/>
      <c r="B88" s="138"/>
      <c r="C88" s="138"/>
      <c r="D88" s="138"/>
      <c r="E88" s="138"/>
      <c r="F88" s="138"/>
      <c r="G88" s="138"/>
      <c r="H88" s="138"/>
      <c r="I88" s="138"/>
      <c r="J88" s="138"/>
      <c r="K88" s="138"/>
    </row>
    <row r="89" spans="1:11" ht="15" x14ac:dyDescent="0.2">
      <c r="A89" s="138"/>
      <c r="B89" s="138"/>
      <c r="C89" s="138"/>
      <c r="D89" s="138"/>
      <c r="E89" s="138"/>
      <c r="F89" s="138"/>
      <c r="G89" s="138"/>
      <c r="H89" s="138"/>
      <c r="I89" s="138"/>
      <c r="J89" s="138"/>
      <c r="K89" s="138"/>
    </row>
    <row r="90" spans="1:11" ht="15" x14ac:dyDescent="0.2">
      <c r="A90" s="138"/>
      <c r="B90" s="138"/>
      <c r="C90" s="138"/>
      <c r="D90" s="138"/>
      <c r="E90" s="138"/>
      <c r="F90" s="138"/>
      <c r="G90" s="138"/>
      <c r="H90" s="138"/>
      <c r="I90" s="138"/>
      <c r="J90" s="138"/>
      <c r="K90" s="138"/>
    </row>
    <row r="91" spans="1:11" ht="15" x14ac:dyDescent="0.2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</row>
    <row r="92" spans="1:11" ht="15" x14ac:dyDescent="0.2">
      <c r="A92" s="138"/>
      <c r="B92" s="138"/>
      <c r="C92" s="138"/>
      <c r="D92" s="138"/>
      <c r="E92" s="138"/>
      <c r="F92" s="138"/>
      <c r="G92" s="138"/>
      <c r="H92" s="138"/>
      <c r="I92" s="138"/>
      <c r="J92" s="138"/>
      <c r="K92" s="138"/>
    </row>
    <row r="93" spans="1:11" ht="15" x14ac:dyDescent="0.2">
      <c r="A93" s="138"/>
      <c r="B93" s="138"/>
      <c r="C93" s="138"/>
      <c r="D93" s="138"/>
      <c r="E93" s="138"/>
      <c r="F93" s="138"/>
      <c r="G93" s="138"/>
      <c r="H93" s="138"/>
      <c r="I93" s="138"/>
      <c r="J93" s="138"/>
      <c r="K93" s="138"/>
    </row>
    <row r="94" spans="1:11" ht="15" x14ac:dyDescent="0.2">
      <c r="A94" s="138"/>
      <c r="B94" s="138"/>
      <c r="C94" s="138"/>
      <c r="D94" s="138"/>
      <c r="E94" s="138"/>
      <c r="F94" s="138"/>
      <c r="G94" s="138"/>
      <c r="H94" s="138"/>
      <c r="I94" s="138"/>
      <c r="J94" s="138"/>
      <c r="K94" s="138"/>
    </row>
    <row r="95" spans="1:11" ht="15" x14ac:dyDescent="0.2">
      <c r="A95" s="138"/>
      <c r="B95" s="138"/>
      <c r="C95" s="138"/>
      <c r="D95" s="138"/>
      <c r="E95" s="138"/>
      <c r="F95" s="138"/>
      <c r="G95" s="138"/>
      <c r="H95" s="138"/>
      <c r="I95" s="138"/>
      <c r="J95" s="138"/>
      <c r="K95" s="138"/>
    </row>
    <row r="96" spans="1:11" ht="15" x14ac:dyDescent="0.2">
      <c r="A96" s="138"/>
      <c r="B96" s="138"/>
      <c r="C96" s="138"/>
      <c r="D96" s="138"/>
      <c r="E96" s="138"/>
      <c r="F96" s="138"/>
      <c r="G96" s="138"/>
      <c r="H96" s="138"/>
      <c r="I96" s="138"/>
      <c r="J96" s="138"/>
      <c r="K96" s="138"/>
    </row>
    <row r="97" spans="1:11" ht="15" x14ac:dyDescent="0.2">
      <c r="A97" s="138"/>
      <c r="B97" s="138"/>
      <c r="C97" s="138"/>
      <c r="D97" s="138"/>
      <c r="E97" s="138"/>
      <c r="F97" s="138"/>
      <c r="G97" s="138"/>
      <c r="H97" s="138"/>
      <c r="I97" s="138"/>
      <c r="J97" s="138"/>
      <c r="K97" s="138"/>
    </row>
    <row r="98" spans="1:11" ht="15" x14ac:dyDescent="0.2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</row>
    <row r="99" spans="1:11" ht="15" x14ac:dyDescent="0.2">
      <c r="A99" s="138"/>
      <c r="B99" s="138"/>
      <c r="C99" s="138"/>
      <c r="D99" s="138"/>
      <c r="E99" s="138"/>
      <c r="F99" s="138"/>
      <c r="G99" s="138"/>
      <c r="H99" s="138"/>
      <c r="I99" s="138"/>
      <c r="J99" s="138"/>
      <c r="K99" s="138"/>
    </row>
    <row r="100" spans="1:11" ht="15" x14ac:dyDescent="0.2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</row>
    <row r="101" spans="1:11" ht="15" x14ac:dyDescent="0.2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</row>
    <row r="102" spans="1:11" ht="15" x14ac:dyDescent="0.2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</row>
    <row r="103" spans="1:11" ht="15" x14ac:dyDescent="0.2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</row>
    <row r="104" spans="1:11" ht="15" x14ac:dyDescent="0.2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</row>
    <row r="105" spans="1:11" ht="15" x14ac:dyDescent="0.2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</row>
    <row r="106" spans="1:11" ht="15" x14ac:dyDescent="0.2">
      <c r="A106" s="138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</row>
    <row r="107" spans="1:11" ht="15" x14ac:dyDescent="0.2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</row>
    <row r="108" spans="1:11" ht="15" x14ac:dyDescent="0.2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</row>
    <row r="109" spans="1:11" ht="15" x14ac:dyDescent="0.2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</row>
    <row r="110" spans="1:11" ht="15" x14ac:dyDescent="0.2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</row>
    <row r="111" spans="1:11" ht="15" x14ac:dyDescent="0.2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</row>
    <row r="112" spans="1:11" ht="15" x14ac:dyDescent="0.2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</row>
    <row r="113" spans="1:11" ht="15" x14ac:dyDescent="0.2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</row>
    <row r="114" spans="1:11" ht="15" x14ac:dyDescent="0.2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</row>
    <row r="115" spans="1:11" ht="15" x14ac:dyDescent="0.2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</row>
    <row r="116" spans="1:11" ht="15" x14ac:dyDescent="0.2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</row>
    <row r="117" spans="1:11" ht="15" x14ac:dyDescent="0.2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</row>
  </sheetData>
  <mergeCells count="50">
    <mergeCell ref="A34:A35"/>
    <mergeCell ref="B34:B35"/>
    <mergeCell ref="C34:C35"/>
    <mergeCell ref="D34:D35"/>
    <mergeCell ref="E34:F35"/>
    <mergeCell ref="A30:A31"/>
    <mergeCell ref="B30:B31"/>
    <mergeCell ref="C30:C31"/>
    <mergeCell ref="D30:D31"/>
    <mergeCell ref="E30:F31"/>
    <mergeCell ref="A32:A33"/>
    <mergeCell ref="B32:B33"/>
    <mergeCell ref="C32:C33"/>
    <mergeCell ref="D32:D33"/>
    <mergeCell ref="E32:F33"/>
    <mergeCell ref="A26:A27"/>
    <mergeCell ref="B26:B27"/>
    <mergeCell ref="C26:C27"/>
    <mergeCell ref="D26:D27"/>
    <mergeCell ref="E26:F27"/>
    <mergeCell ref="A28:A29"/>
    <mergeCell ref="B28:B29"/>
    <mergeCell ref="C28:C29"/>
    <mergeCell ref="D28:D29"/>
    <mergeCell ref="E28:F29"/>
    <mergeCell ref="A22:A23"/>
    <mergeCell ref="B22:B23"/>
    <mergeCell ref="C22:C23"/>
    <mergeCell ref="D22:D23"/>
    <mergeCell ref="E22:F23"/>
    <mergeCell ref="A24:A25"/>
    <mergeCell ref="B24:B25"/>
    <mergeCell ref="C24:C25"/>
    <mergeCell ref="D24:D25"/>
    <mergeCell ref="E24:F25"/>
    <mergeCell ref="A17:F17"/>
    <mergeCell ref="E19:F19"/>
    <mergeCell ref="A20:A21"/>
    <mergeCell ref="B20:B21"/>
    <mergeCell ref="C20:C21"/>
    <mergeCell ref="D20:D21"/>
    <mergeCell ref="E20:F21"/>
    <mergeCell ref="A6:F6"/>
    <mergeCell ref="A10:A11"/>
    <mergeCell ref="B10:B11"/>
    <mergeCell ref="C10:C11"/>
    <mergeCell ref="D10:D11"/>
    <mergeCell ref="E10:F10"/>
    <mergeCell ref="A7:F7"/>
    <mergeCell ref="A8:F8"/>
  </mergeCells>
  <printOptions horizontalCentered="1"/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571500</xdr:colOff>
                <xdr:row>3</xdr:row>
                <xdr:rowOff>142875</xdr:rowOff>
              </to>
            </anchor>
          </objectPr>
        </oleObject>
      </mc:Choice>
      <mc:Fallback>
        <oleObject progId="CorelDraw.Graphic.16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4"/>
  <sheetViews>
    <sheetView showGridLines="0" zoomScale="106" zoomScaleNormal="106" zoomScaleSheetLayoutView="80" workbookViewId="0">
      <selection activeCell="B14" sqref="B14"/>
    </sheetView>
  </sheetViews>
  <sheetFormatPr baseColWidth="10" defaultRowHeight="15" x14ac:dyDescent="0.2"/>
  <cols>
    <col min="1" max="1" width="15.7109375" style="25" customWidth="1"/>
    <col min="2" max="6" width="10.7109375" style="25" customWidth="1"/>
    <col min="7" max="7" width="1" style="25" customWidth="1"/>
    <col min="8" max="9" width="10.7109375" style="25" customWidth="1"/>
    <col min="10" max="10" width="17.140625" style="25" customWidth="1"/>
    <col min="11" max="15" width="13" style="25" customWidth="1"/>
    <col min="16" max="16" width="10.28515625" style="25" customWidth="1"/>
    <col min="17" max="16384" width="11.42578125" style="25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11.2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6" s="27" customFormat="1" ht="9.75" customHeight="1" x14ac:dyDescent="0.25">
      <c r="A7" s="69"/>
      <c r="C7" s="70"/>
      <c r="D7" s="70"/>
      <c r="E7" s="70"/>
      <c r="F7" s="70"/>
      <c r="G7" s="70"/>
      <c r="H7" s="70"/>
      <c r="I7" s="70"/>
      <c r="J7" s="28"/>
      <c r="K7" s="28"/>
    </row>
    <row r="8" spans="1:16" ht="21.95" customHeight="1" x14ac:dyDescent="0.2">
      <c r="A8" s="278" t="s">
        <v>11</v>
      </c>
      <c r="B8" s="278"/>
      <c r="C8" s="278"/>
      <c r="D8" s="278"/>
      <c r="E8" s="278"/>
      <c r="F8" s="278"/>
      <c r="G8" s="278"/>
      <c r="H8" s="278"/>
      <c r="I8" s="278"/>
      <c r="J8" s="60"/>
      <c r="K8" s="60"/>
      <c r="L8" s="60"/>
      <c r="M8" s="60"/>
      <c r="N8" s="60"/>
      <c r="O8" s="60"/>
      <c r="P8" s="60"/>
    </row>
    <row r="9" spans="1:16" ht="15" customHeight="1" x14ac:dyDescent="0.2">
      <c r="A9" s="285" t="s">
        <v>34</v>
      </c>
      <c r="B9" s="285"/>
      <c r="C9" s="285"/>
      <c r="D9" s="285"/>
      <c r="E9" s="285"/>
      <c r="F9" s="285"/>
      <c r="G9" s="285"/>
      <c r="H9" s="285"/>
      <c r="I9" s="285"/>
      <c r="J9" s="24"/>
      <c r="K9" s="24"/>
      <c r="L9" s="60"/>
      <c r="M9" s="60"/>
      <c r="N9" s="60"/>
      <c r="O9" s="60"/>
      <c r="P9" s="60"/>
    </row>
    <row r="10" spans="1:16" ht="5.25" customHeight="1" x14ac:dyDescent="0.2">
      <c r="A10" s="71"/>
      <c r="B10" s="71"/>
      <c r="C10" s="71"/>
      <c r="D10" s="71"/>
      <c r="E10" s="71"/>
      <c r="F10" s="71"/>
      <c r="G10" s="71"/>
      <c r="H10" s="73"/>
      <c r="I10" s="71"/>
      <c r="K10" s="26"/>
      <c r="O10" s="44"/>
      <c r="P10" s="44"/>
    </row>
    <row r="11" spans="1:16" s="27" customFormat="1" ht="24.95" customHeight="1" x14ac:dyDescent="0.25">
      <c r="A11" s="72"/>
      <c r="B11" s="288" t="s">
        <v>47</v>
      </c>
      <c r="C11" s="288"/>
      <c r="D11" s="288"/>
      <c r="E11" s="288"/>
      <c r="F11" s="288"/>
      <c r="G11" s="82"/>
      <c r="H11" s="82"/>
      <c r="I11" s="82"/>
      <c r="K11" s="28"/>
      <c r="N11" s="44"/>
      <c r="O11" s="44"/>
      <c r="P11" s="44"/>
    </row>
    <row r="12" spans="1:16" s="27" customFormat="1" ht="24.95" customHeight="1" x14ac:dyDescent="0.25">
      <c r="A12" s="72"/>
      <c r="B12" s="291">
        <v>2013</v>
      </c>
      <c r="C12" s="291">
        <v>2014</v>
      </c>
      <c r="D12" s="291">
        <v>2015</v>
      </c>
      <c r="E12" s="291">
        <v>2016</v>
      </c>
      <c r="F12" s="291">
        <v>2017</v>
      </c>
      <c r="G12" s="76"/>
      <c r="H12" s="286" t="s">
        <v>73</v>
      </c>
      <c r="I12" s="286"/>
      <c r="K12" s="28"/>
      <c r="N12" s="44"/>
      <c r="O12" s="44"/>
      <c r="P12" s="44"/>
    </row>
    <row r="13" spans="1:16" s="27" customFormat="1" ht="24.95" customHeight="1" x14ac:dyDescent="0.25">
      <c r="A13" s="73"/>
      <c r="B13" s="291"/>
      <c r="C13" s="291"/>
      <c r="D13" s="291"/>
      <c r="E13" s="291"/>
      <c r="F13" s="291"/>
      <c r="G13" s="76"/>
      <c r="H13" s="131" t="s">
        <v>0</v>
      </c>
      <c r="I13" s="131" t="s">
        <v>1</v>
      </c>
      <c r="K13" s="53"/>
      <c r="N13" s="293"/>
      <c r="O13" s="293"/>
      <c r="P13" s="293"/>
    </row>
    <row r="14" spans="1:16" s="27" customFormat="1" ht="90" customHeight="1" x14ac:dyDescent="0.25">
      <c r="A14" s="86" t="s">
        <v>12</v>
      </c>
      <c r="B14" s="79">
        <v>901373.375</v>
      </c>
      <c r="C14" s="79">
        <v>930785.5</v>
      </c>
      <c r="D14" s="79">
        <v>1007524.8</v>
      </c>
      <c r="E14" s="79">
        <v>998485.8</v>
      </c>
      <c r="F14" s="79">
        <v>998802.51899999997</v>
      </c>
      <c r="G14" s="80"/>
      <c r="H14" s="83">
        <f>F14-E14</f>
        <v>316.71899999992456</v>
      </c>
      <c r="I14" s="234">
        <f>F14/E14-1</f>
        <v>3.1719930318474532E-4</v>
      </c>
      <c r="N14" s="293"/>
      <c r="O14" s="293"/>
      <c r="P14" s="293"/>
    </row>
    <row r="15" spans="1:16" s="27" customFormat="1" ht="90" customHeight="1" x14ac:dyDescent="0.25">
      <c r="A15" s="86" t="s">
        <v>13</v>
      </c>
      <c r="B15" s="79">
        <v>970043.83799999999</v>
      </c>
      <c r="C15" s="79">
        <v>981041</v>
      </c>
      <c r="D15" s="79">
        <v>1045273.2</v>
      </c>
      <c r="E15" s="79">
        <v>1028148.9999999999</v>
      </c>
      <c r="F15" s="79">
        <v>1009095.7120000001</v>
      </c>
      <c r="G15" s="80"/>
      <c r="H15" s="83">
        <f>F15-E15</f>
        <v>-19053.287999999826</v>
      </c>
      <c r="I15" s="84">
        <f>F15/E15-1</f>
        <v>-1.8531640841940034E-2</v>
      </c>
      <c r="J15" s="29"/>
      <c r="L15" s="146"/>
      <c r="N15" s="293"/>
      <c r="O15" s="293"/>
      <c r="P15" s="293"/>
    </row>
    <row r="16" spans="1:16" s="27" customFormat="1" ht="90" customHeight="1" x14ac:dyDescent="0.25">
      <c r="A16" s="132" t="s">
        <v>14</v>
      </c>
      <c r="B16" s="133">
        <f>IF(B15=0,0,(B14/B15)*100)</f>
        <v>92.920890756691762</v>
      </c>
      <c r="C16" s="133">
        <f>IF(C15=0,0,(C14/C15)*100)</f>
        <v>94.877329285931992</v>
      </c>
      <c r="D16" s="133">
        <f>IF(D15=0,0,(D14/D15)*100)</f>
        <v>96.38865705157275</v>
      </c>
      <c r="E16" s="133">
        <f>IF(E15=0,0,(E14/E15)*100)</f>
        <v>97.114892880312112</v>
      </c>
      <c r="F16" s="133">
        <f>IF(F15=0,0,(F14/F15)*100)</f>
        <v>98.97995870187583</v>
      </c>
      <c r="G16" s="81"/>
      <c r="H16" s="289">
        <f>F16-E16</f>
        <v>1.8650658215637179</v>
      </c>
      <c r="I16" s="289"/>
      <c r="J16" s="31"/>
      <c r="K16" s="31"/>
      <c r="L16" s="31"/>
      <c r="N16" s="293"/>
      <c r="O16" s="293"/>
      <c r="P16" s="293"/>
    </row>
    <row r="17" spans="1:35" s="27" customFormat="1" ht="9" customHeight="1" x14ac:dyDescent="0.25">
      <c r="A17" s="40"/>
      <c r="B17" s="40"/>
      <c r="C17" s="40"/>
      <c r="D17" s="40"/>
      <c r="E17" s="40"/>
      <c r="F17" s="40"/>
      <c r="G17" s="40"/>
      <c r="H17" s="40"/>
      <c r="I17" s="40"/>
      <c r="J17" s="31"/>
      <c r="K17" s="31"/>
      <c r="L17" s="31"/>
      <c r="N17" s="45"/>
      <c r="O17" s="45"/>
      <c r="P17" s="45"/>
    </row>
    <row r="18" spans="1:35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N18" s="293"/>
      <c r="O18" s="293"/>
      <c r="P18" s="293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N19" s="45"/>
      <c r="O19" s="45"/>
      <c r="P19" s="45"/>
    </row>
    <row r="20" spans="1:35" ht="15" customHeight="1" x14ac:dyDescent="0.2"/>
    <row r="21" spans="1:35" ht="15" customHeight="1" x14ac:dyDescent="0.2">
      <c r="N21" s="293"/>
      <c r="O21" s="293"/>
      <c r="P21" s="293"/>
    </row>
    <row r="22" spans="1:35" ht="15" customHeight="1" x14ac:dyDescent="0.2">
      <c r="N22" s="293"/>
      <c r="O22" s="293"/>
      <c r="P22" s="293"/>
    </row>
    <row r="23" spans="1:35" ht="15" customHeight="1" x14ac:dyDescent="0.2">
      <c r="E23" s="28"/>
      <c r="F23" s="28"/>
      <c r="G23" s="28"/>
      <c r="H23" s="28"/>
      <c r="I23" s="28"/>
      <c r="J23" s="54"/>
      <c r="K23" s="28"/>
      <c r="L23" s="28"/>
      <c r="M23" s="28"/>
      <c r="N23" s="293"/>
      <c r="O23" s="293"/>
      <c r="P23" s="293"/>
      <c r="AF23" s="294"/>
      <c r="AG23" s="295"/>
      <c r="AH23" s="61"/>
      <c r="AI23" s="62"/>
    </row>
    <row r="24" spans="1:35" ht="15" customHeight="1" x14ac:dyDescent="0.2">
      <c r="E24" s="28"/>
      <c r="F24" s="28"/>
      <c r="G24" s="28"/>
      <c r="H24" s="28"/>
      <c r="I24" s="28"/>
      <c r="J24" s="28"/>
      <c r="K24" s="28"/>
      <c r="L24" s="28"/>
      <c r="M24" s="28"/>
      <c r="N24" s="293"/>
      <c r="O24" s="293"/>
      <c r="P24" s="293"/>
      <c r="Q24" s="28"/>
      <c r="AF24" s="294"/>
      <c r="AG24" s="296"/>
      <c r="AH24" s="61"/>
      <c r="AI24" s="62"/>
    </row>
    <row r="25" spans="1:35" ht="15" customHeight="1" x14ac:dyDescent="0.2">
      <c r="E25" s="28"/>
      <c r="F25" s="28"/>
      <c r="G25" s="28"/>
      <c r="H25" s="28"/>
      <c r="I25" s="28"/>
      <c r="J25" s="28"/>
      <c r="K25" s="28"/>
      <c r="L25" s="28"/>
      <c r="M25" s="28"/>
      <c r="N25" s="293"/>
      <c r="O25" s="293"/>
      <c r="P25" s="293"/>
      <c r="Q25" s="28"/>
      <c r="AF25" s="294"/>
      <c r="AG25" s="296"/>
      <c r="AH25" s="61"/>
      <c r="AI25" s="62"/>
    </row>
    <row r="26" spans="1:35" ht="15" customHeight="1" x14ac:dyDescent="0.2"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AF26" s="294"/>
      <c r="AG26" s="297"/>
      <c r="AH26" s="61"/>
      <c r="AI26" s="63"/>
    </row>
    <row r="27" spans="1:35" ht="15" customHeight="1" x14ac:dyDescent="0.2"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AF27" s="294"/>
      <c r="AG27" s="64"/>
      <c r="AH27" s="61"/>
      <c r="AI27" s="62"/>
    </row>
    <row r="28" spans="1:35" ht="15" customHeight="1" x14ac:dyDescent="0.2"/>
    <row r="29" spans="1:35" ht="15" customHeight="1" x14ac:dyDescent="0.2"/>
    <row r="30" spans="1:35" ht="15" customHeight="1" x14ac:dyDescent="0.2"/>
    <row r="31" spans="1:35" ht="15" customHeight="1" x14ac:dyDescent="0.2"/>
    <row r="32" spans="1:35" ht="15" customHeight="1" x14ac:dyDescent="0.2"/>
    <row r="33" spans="1:1" ht="15" customHeight="1" x14ac:dyDescent="0.2"/>
    <row r="34" spans="1:1" ht="15" customHeight="1" x14ac:dyDescent="0.2">
      <c r="A34" s="194" t="s">
        <v>124</v>
      </c>
    </row>
  </sheetData>
  <mergeCells count="15">
    <mergeCell ref="H16:I16"/>
    <mergeCell ref="A8:I8"/>
    <mergeCell ref="A9:I9"/>
    <mergeCell ref="B12:B13"/>
    <mergeCell ref="C12:C13"/>
    <mergeCell ref="D12:D13"/>
    <mergeCell ref="E12:E13"/>
    <mergeCell ref="H12:I12"/>
    <mergeCell ref="B11:F11"/>
    <mergeCell ref="F12:F13"/>
    <mergeCell ref="N18:P18"/>
    <mergeCell ref="N21:P25"/>
    <mergeCell ref="AF23:AF27"/>
    <mergeCell ref="AG23:AG26"/>
    <mergeCell ref="N13:P16"/>
  </mergeCells>
  <conditionalFormatting sqref="H14:H16 I14:I15">
    <cfRule type="cellIs" dxfId="4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6145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6145" r:id="rId5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8"/>
  <sheetViews>
    <sheetView showGridLines="0" zoomScale="90" zoomScaleNormal="90" zoomScaleSheetLayoutView="80" workbookViewId="0">
      <selection activeCell="B14" sqref="B14"/>
    </sheetView>
  </sheetViews>
  <sheetFormatPr baseColWidth="10" defaultRowHeight="12.75" x14ac:dyDescent="0.2"/>
  <cols>
    <col min="1" max="1" width="15.7109375" style="8" customWidth="1"/>
    <col min="2" max="6" width="10.7109375" style="8" customWidth="1"/>
    <col min="7" max="7" width="1" style="8" customWidth="1"/>
    <col min="8" max="9" width="10.7109375" style="8" customWidth="1"/>
    <col min="10" max="11" width="13" style="8" customWidth="1"/>
    <col min="12" max="12" width="8.85546875" style="8" bestFit="1" customWidth="1"/>
    <col min="13" max="15" width="13" style="8" customWidth="1"/>
    <col min="16" max="16" width="10.28515625" style="8" customWidth="1"/>
    <col min="17" max="16384" width="11.42578125" style="8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7.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6" s="5" customFormat="1" ht="9.75" customHeight="1" x14ac:dyDescent="0.25">
      <c r="A7" s="69"/>
      <c r="C7" s="77"/>
      <c r="D7" s="77"/>
      <c r="E7" s="77"/>
      <c r="F7" s="77"/>
      <c r="G7" s="77"/>
      <c r="H7" s="77"/>
      <c r="I7" s="77"/>
      <c r="J7" s="78"/>
      <c r="K7" s="78"/>
    </row>
    <row r="8" spans="1:16" s="1" customFormat="1" ht="21.95" customHeight="1" x14ac:dyDescent="0.15">
      <c r="A8" s="278" t="s">
        <v>15</v>
      </c>
      <c r="B8" s="278"/>
      <c r="C8" s="278"/>
      <c r="D8" s="278"/>
      <c r="E8" s="278"/>
      <c r="F8" s="278"/>
      <c r="G8" s="278"/>
      <c r="H8" s="278"/>
      <c r="I8" s="278"/>
      <c r="J8" s="20"/>
      <c r="K8" s="20"/>
      <c r="L8" s="3"/>
      <c r="M8" s="3"/>
      <c r="N8" s="3"/>
      <c r="O8" s="3"/>
      <c r="P8" s="3"/>
    </row>
    <row r="9" spans="1:16" s="1" customFormat="1" ht="15" customHeight="1" x14ac:dyDescent="0.15">
      <c r="A9" s="285" t="s">
        <v>34</v>
      </c>
      <c r="B9" s="285"/>
      <c r="C9" s="285"/>
      <c r="D9" s="285"/>
      <c r="E9" s="285"/>
      <c r="F9" s="285"/>
      <c r="G9" s="285"/>
      <c r="H9" s="285"/>
      <c r="I9" s="285"/>
      <c r="J9" s="24"/>
      <c r="K9" s="24"/>
      <c r="L9" s="3"/>
      <c r="M9" s="3"/>
      <c r="N9" s="3"/>
      <c r="O9" s="3"/>
      <c r="P9" s="3"/>
    </row>
    <row r="10" spans="1:16" s="1" customFormat="1" ht="8.2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5"/>
      <c r="K10" s="26"/>
      <c r="O10" s="18"/>
      <c r="P10" s="18"/>
    </row>
    <row r="11" spans="1:16" s="5" customFormat="1" ht="24.95" customHeight="1" x14ac:dyDescent="0.25">
      <c r="A11" s="72"/>
      <c r="B11" s="288" t="s">
        <v>47</v>
      </c>
      <c r="C11" s="288"/>
      <c r="D11" s="288"/>
      <c r="E11" s="288"/>
      <c r="F11" s="288"/>
      <c r="G11" s="82"/>
      <c r="H11" s="82"/>
      <c r="I11" s="82"/>
      <c r="J11" s="27"/>
      <c r="K11" s="28"/>
      <c r="N11" s="18"/>
      <c r="O11" s="18"/>
      <c r="P11" s="18"/>
    </row>
    <row r="12" spans="1:16" s="5" customFormat="1" ht="24.95" customHeight="1" x14ac:dyDescent="0.25">
      <c r="A12" s="72"/>
      <c r="B12" s="291">
        <v>2013</v>
      </c>
      <c r="C12" s="291">
        <v>2014</v>
      </c>
      <c r="D12" s="291">
        <v>2015</v>
      </c>
      <c r="E12" s="291">
        <v>2016</v>
      </c>
      <c r="F12" s="291">
        <v>2017</v>
      </c>
      <c r="G12" s="76"/>
      <c r="H12" s="286" t="s">
        <v>73</v>
      </c>
      <c r="I12" s="286"/>
      <c r="J12" s="27"/>
      <c r="K12" s="28"/>
      <c r="L12" s="159"/>
      <c r="N12" s="18"/>
      <c r="O12" s="18"/>
      <c r="P12" s="18"/>
    </row>
    <row r="13" spans="1:16" s="6" customFormat="1" ht="24.95" customHeight="1" x14ac:dyDescent="0.25">
      <c r="A13" s="73"/>
      <c r="B13" s="291"/>
      <c r="C13" s="291"/>
      <c r="D13" s="291"/>
      <c r="E13" s="291"/>
      <c r="F13" s="291"/>
      <c r="G13" s="76"/>
      <c r="H13" s="131" t="s">
        <v>0</v>
      </c>
      <c r="I13" s="131" t="s">
        <v>1</v>
      </c>
      <c r="J13" s="27"/>
      <c r="K13" s="27"/>
      <c r="N13" s="282"/>
      <c r="O13" s="282"/>
      <c r="P13" s="282"/>
    </row>
    <row r="14" spans="1:16" s="6" customFormat="1" ht="90" customHeight="1" x14ac:dyDescent="0.25">
      <c r="A14" s="86" t="s">
        <v>16</v>
      </c>
      <c r="B14" s="79">
        <v>11188.382</v>
      </c>
      <c r="C14" s="79">
        <v>11496.9</v>
      </c>
      <c r="D14" s="79">
        <v>6849.6</v>
      </c>
      <c r="E14" s="79">
        <v>40205.599999999999</v>
      </c>
      <c r="F14" s="79">
        <v>0</v>
      </c>
      <c r="G14" s="80"/>
      <c r="H14" s="83">
        <f>F14-E14</f>
        <v>-40205.599999999999</v>
      </c>
      <c r="I14" s="158">
        <f>F14/E14-1</f>
        <v>-1</v>
      </c>
      <c r="J14" s="27"/>
      <c r="K14" s="48"/>
      <c r="N14" s="282"/>
      <c r="O14" s="282"/>
      <c r="P14" s="282"/>
    </row>
    <row r="15" spans="1:16" s="6" customFormat="1" ht="90" customHeight="1" x14ac:dyDescent="0.25">
      <c r="A15" s="86" t="s">
        <v>17</v>
      </c>
      <c r="B15" s="79">
        <v>11197.433999999999</v>
      </c>
      <c r="C15" s="79">
        <v>18996.900000000001</v>
      </c>
      <c r="D15" s="79">
        <v>6849.6</v>
      </c>
      <c r="E15" s="79">
        <v>40225.1</v>
      </c>
      <c r="F15" s="79">
        <v>0</v>
      </c>
      <c r="G15" s="80"/>
      <c r="H15" s="83">
        <f>F15-E15</f>
        <v>-40225.1</v>
      </c>
      <c r="I15" s="158">
        <f>F15/E15-1</f>
        <v>-1</v>
      </c>
      <c r="J15" s="49"/>
      <c r="K15" s="147"/>
      <c r="N15" s="282"/>
      <c r="O15" s="282"/>
      <c r="P15" s="282"/>
    </row>
    <row r="16" spans="1:16" s="6" customFormat="1" ht="90" customHeight="1" x14ac:dyDescent="0.25">
      <c r="A16" s="132" t="s">
        <v>18</v>
      </c>
      <c r="B16" s="133">
        <f>IF(B15=0,0,(B14/B15))*100</f>
        <v>99.919160050418697</v>
      </c>
      <c r="C16" s="133">
        <f>IF(C15=0,0,(C14/C15))*100</f>
        <v>60.519874295279749</v>
      </c>
      <c r="D16" s="133">
        <f>IF(D15=0,0,(D14/D15))*100</f>
        <v>100</v>
      </c>
      <c r="E16" s="133">
        <f>IF(E15=0,0,(E14/E15))*100</f>
        <v>99.951522805412537</v>
      </c>
      <c r="F16" s="133">
        <f>IF(F15=0,0,(F14/F15))*100</f>
        <v>0</v>
      </c>
      <c r="G16" s="81"/>
      <c r="H16" s="289">
        <f>F16-E16</f>
        <v>-99.951522805412537</v>
      </c>
      <c r="I16" s="289"/>
      <c r="J16" s="31"/>
      <c r="K16" s="31"/>
      <c r="L16" s="7"/>
      <c r="N16" s="282"/>
      <c r="O16" s="282"/>
      <c r="P16" s="282"/>
    </row>
    <row r="17" spans="1:35" ht="8.25" customHeight="1" x14ac:dyDescent="0.25">
      <c r="A17" s="32"/>
      <c r="B17" s="290"/>
      <c r="C17" s="290"/>
      <c r="D17" s="290"/>
      <c r="E17" s="290"/>
      <c r="F17" s="50"/>
      <c r="G17" s="34"/>
      <c r="H17" s="35"/>
      <c r="I17" s="35"/>
      <c r="J17" s="36"/>
      <c r="K17" s="25"/>
      <c r="N17" s="282"/>
      <c r="O17" s="282"/>
      <c r="P17" s="282"/>
    </row>
    <row r="18" spans="1:35" ht="15" customHeight="1" x14ac:dyDescent="0.25">
      <c r="A18" s="32"/>
      <c r="B18" s="34"/>
      <c r="C18" s="34"/>
      <c r="D18" s="34"/>
      <c r="E18" s="34"/>
      <c r="F18" s="50"/>
      <c r="G18" s="34"/>
      <c r="H18" s="35"/>
      <c r="I18" s="35"/>
      <c r="J18" s="36"/>
      <c r="K18" s="25"/>
      <c r="N18" s="282"/>
      <c r="O18" s="282"/>
      <c r="P18" s="282"/>
    </row>
    <row r="19" spans="1:35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39"/>
      <c r="K19" s="25"/>
      <c r="N19" s="282"/>
      <c r="O19" s="282"/>
      <c r="P19" s="282"/>
    </row>
    <row r="20" spans="1:35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K20" s="25"/>
      <c r="N20" s="282"/>
      <c r="O20" s="282"/>
      <c r="P20" s="282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282"/>
      <c r="O22" s="282"/>
      <c r="P22" s="282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51"/>
      <c r="K23" s="25"/>
      <c r="N23" s="282"/>
      <c r="O23" s="282"/>
      <c r="P23" s="282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52"/>
      <c r="K24" s="28"/>
      <c r="L24" s="9"/>
      <c r="M24" s="9"/>
      <c r="N24" s="282"/>
      <c r="O24" s="282"/>
      <c r="P24" s="282"/>
      <c r="AF24" s="284"/>
      <c r="AG24" s="279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82"/>
      <c r="O25" s="282"/>
      <c r="P25" s="282"/>
      <c r="Q25" s="9"/>
      <c r="AF25" s="284"/>
      <c r="AG25" s="280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282"/>
      <c r="O26" s="282"/>
      <c r="P26" s="282"/>
      <c r="Q26" s="9"/>
      <c r="AF26" s="284"/>
      <c r="AG26" s="280"/>
      <c r="AH26" s="19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84"/>
      <c r="AG27" s="281"/>
      <c r="AH27" s="19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52"/>
      <c r="K28" s="28"/>
      <c r="L28" s="9"/>
      <c r="M28" s="9"/>
      <c r="N28" s="9"/>
      <c r="O28" s="9"/>
      <c r="P28" s="9"/>
      <c r="Q28" s="9"/>
      <c r="AF28" s="284"/>
      <c r="AG28" s="279"/>
      <c r="AH28" s="19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39"/>
      <c r="K29" s="25"/>
      <c r="N29" s="9"/>
      <c r="O29" s="9"/>
      <c r="P29" s="9"/>
      <c r="Q29" s="9"/>
      <c r="AF29" s="284"/>
      <c r="AG29" s="280"/>
      <c r="AH29" s="19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N30" s="9"/>
      <c r="O30" s="9"/>
      <c r="P30" s="9"/>
      <c r="Q30" s="9"/>
      <c r="AF30" s="284"/>
      <c r="AG30" s="280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84"/>
      <c r="AG31" s="1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84"/>
      <c r="AG32" s="17"/>
      <c r="AH32" s="19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194" t="s">
        <v>124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 t="s">
        <v>28</v>
      </c>
    </row>
    <row r="36" spans="1:11" ht="48.7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8.25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G24:AG27"/>
    <mergeCell ref="AG28:AG30"/>
    <mergeCell ref="N13:P16"/>
    <mergeCell ref="H16:I16"/>
    <mergeCell ref="B17:E17"/>
    <mergeCell ref="N17:P20"/>
    <mergeCell ref="N22:P26"/>
    <mergeCell ref="AF24:AF32"/>
    <mergeCell ref="F12:F13"/>
  </mergeCells>
  <conditionalFormatting sqref="H14:H16 I14:I15">
    <cfRule type="cellIs" dxfId="3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716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7169" r:id="rId5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9"/>
  <sheetViews>
    <sheetView showGridLines="0" topLeftCell="A4" zoomScaleNormal="100" zoomScaleSheetLayoutView="80" workbookViewId="0">
      <selection activeCell="B14" sqref="B14"/>
    </sheetView>
  </sheetViews>
  <sheetFormatPr baseColWidth="10" defaultRowHeight="12.75" x14ac:dyDescent="0.2"/>
  <cols>
    <col min="1" max="1" width="15.7109375" style="8" customWidth="1"/>
    <col min="2" max="6" width="10.7109375" style="8" customWidth="1"/>
    <col min="7" max="7" width="1" style="8" customWidth="1"/>
    <col min="8" max="9" width="10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9.7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6" s="5" customFormat="1" ht="10.5" customHeight="1" x14ac:dyDescent="0.25">
      <c r="A7" s="69"/>
      <c r="C7" s="77"/>
      <c r="D7" s="77"/>
      <c r="E7" s="77"/>
      <c r="F7" s="77"/>
      <c r="G7" s="77"/>
      <c r="H7" s="77"/>
      <c r="I7" s="77"/>
      <c r="J7" s="78"/>
      <c r="K7" s="78"/>
    </row>
    <row r="8" spans="1:16" s="1" customFormat="1" ht="21.95" customHeight="1" x14ac:dyDescent="0.15">
      <c r="A8" s="278" t="s">
        <v>19</v>
      </c>
      <c r="B8" s="278"/>
      <c r="C8" s="278"/>
      <c r="D8" s="278"/>
      <c r="E8" s="278"/>
      <c r="F8" s="278"/>
      <c r="G8" s="278"/>
      <c r="H8" s="278"/>
      <c r="I8" s="278"/>
      <c r="J8" s="20"/>
      <c r="K8" s="20"/>
      <c r="L8" s="3"/>
      <c r="M8" s="3"/>
      <c r="N8" s="3"/>
      <c r="O8" s="3"/>
      <c r="P8" s="3"/>
    </row>
    <row r="9" spans="1:16" s="1" customFormat="1" ht="14.25" customHeight="1" x14ac:dyDescent="0.15">
      <c r="A9" s="285" t="s">
        <v>34</v>
      </c>
      <c r="B9" s="285"/>
      <c r="C9" s="285"/>
      <c r="D9" s="285"/>
      <c r="E9" s="285"/>
      <c r="F9" s="285"/>
      <c r="G9" s="285"/>
      <c r="H9" s="285"/>
      <c r="I9" s="285"/>
      <c r="J9" s="24"/>
      <c r="K9" s="24"/>
      <c r="L9" s="3"/>
      <c r="M9" s="3"/>
      <c r="N9" s="3"/>
      <c r="O9" s="3"/>
      <c r="P9" s="3"/>
    </row>
    <row r="10" spans="1:16" s="1" customFormat="1" ht="10.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5"/>
      <c r="K10" s="26"/>
      <c r="O10" s="18"/>
      <c r="P10" s="18"/>
    </row>
    <row r="11" spans="1:16" s="5" customFormat="1" ht="24.95" customHeight="1" x14ac:dyDescent="0.25">
      <c r="A11" s="72"/>
      <c r="B11" s="288" t="s">
        <v>47</v>
      </c>
      <c r="C11" s="288"/>
      <c r="D11" s="288"/>
      <c r="E11" s="288"/>
      <c r="F11" s="288"/>
      <c r="G11" s="82"/>
      <c r="H11" s="82"/>
      <c r="I11" s="82"/>
      <c r="J11" s="27"/>
      <c r="K11" s="28"/>
      <c r="N11" s="18"/>
      <c r="O11" s="18"/>
      <c r="P11" s="18"/>
    </row>
    <row r="12" spans="1:16" s="5" customFormat="1" ht="24.95" customHeight="1" x14ac:dyDescent="0.25">
      <c r="A12" s="72"/>
      <c r="B12" s="291">
        <v>2013</v>
      </c>
      <c r="C12" s="291">
        <v>2014</v>
      </c>
      <c r="D12" s="291">
        <v>2015</v>
      </c>
      <c r="E12" s="291">
        <v>2016</v>
      </c>
      <c r="F12" s="291">
        <v>2017</v>
      </c>
      <c r="G12" s="76"/>
      <c r="H12" s="286" t="s">
        <v>73</v>
      </c>
      <c r="I12" s="286"/>
      <c r="J12" s="27"/>
      <c r="K12" s="28"/>
      <c r="N12" s="18"/>
      <c r="O12" s="18"/>
      <c r="P12" s="18"/>
    </row>
    <row r="13" spans="1:16" s="6" customFormat="1" ht="24.95" customHeight="1" x14ac:dyDescent="0.25">
      <c r="A13" s="73"/>
      <c r="B13" s="291"/>
      <c r="C13" s="291"/>
      <c r="D13" s="291"/>
      <c r="E13" s="291"/>
      <c r="F13" s="291"/>
      <c r="G13" s="76"/>
      <c r="H13" s="131" t="s">
        <v>0</v>
      </c>
      <c r="I13" s="131" t="s">
        <v>1</v>
      </c>
      <c r="J13" s="27"/>
      <c r="K13" s="27"/>
      <c r="N13" s="282"/>
      <c r="O13" s="282"/>
      <c r="P13" s="282"/>
    </row>
    <row r="14" spans="1:16" s="6" customFormat="1" ht="90" customHeight="1" x14ac:dyDescent="0.25">
      <c r="A14" s="86" t="s">
        <v>20</v>
      </c>
      <c r="B14" s="79">
        <v>68377.702000000005</v>
      </c>
      <c r="C14" s="79">
        <v>61731.5</v>
      </c>
      <c r="D14" s="79">
        <v>44632.6</v>
      </c>
      <c r="E14" s="79">
        <v>15327.6</v>
      </c>
      <c r="F14" s="79">
        <v>27359.007000000001</v>
      </c>
      <c r="G14" s="80"/>
      <c r="H14" s="83">
        <f>F14-E14</f>
        <v>12031.407000000001</v>
      </c>
      <c r="I14" s="84">
        <f>F14/E14-1</f>
        <v>0.78495048148438107</v>
      </c>
      <c r="J14" s="27"/>
      <c r="K14" s="47"/>
      <c r="L14" s="14"/>
      <c r="N14" s="282"/>
      <c r="O14" s="282"/>
      <c r="P14" s="282"/>
    </row>
    <row r="15" spans="1:16" s="6" customFormat="1" ht="90" customHeight="1" x14ac:dyDescent="0.25">
      <c r="A15" s="86" t="s">
        <v>21</v>
      </c>
      <c r="B15" s="79">
        <v>912561.75699999998</v>
      </c>
      <c r="C15" s="79">
        <v>942282.4</v>
      </c>
      <c r="D15" s="79">
        <v>1038691.4</v>
      </c>
      <c r="E15" s="79">
        <v>1038691</v>
      </c>
      <c r="F15" s="79">
        <v>998802.51899999997</v>
      </c>
      <c r="G15" s="80"/>
      <c r="H15" s="83">
        <f>F15-E15</f>
        <v>-39888.481000000029</v>
      </c>
      <c r="I15" s="84">
        <f>F15/E15-1</f>
        <v>-3.8402644289784016E-2</v>
      </c>
      <c r="J15" s="29"/>
      <c r="K15" s="30"/>
      <c r="N15" s="282"/>
      <c r="O15" s="282"/>
      <c r="P15" s="282"/>
    </row>
    <row r="16" spans="1:16" s="6" customFormat="1" ht="90" customHeight="1" x14ac:dyDescent="0.25">
      <c r="A16" s="132" t="s">
        <v>22</v>
      </c>
      <c r="B16" s="133">
        <f t="shared" ref="B16:E16" si="0">IF(B15=0,0,(B14/B15)*100)</f>
        <v>7.4929396805744082</v>
      </c>
      <c r="C16" s="133">
        <f t="shared" si="0"/>
        <v>6.5512738007204625</v>
      </c>
      <c r="D16" s="133">
        <f t="shared" si="0"/>
        <v>4.2970029404306223</v>
      </c>
      <c r="E16" s="133">
        <f t="shared" si="0"/>
        <v>1.4756650437906944</v>
      </c>
      <c r="F16" s="133">
        <f t="shared" ref="F16" si="1">IF(F15=0,0,(F14/F15)*100)</f>
        <v>2.7391808169839029</v>
      </c>
      <c r="G16" s="81"/>
      <c r="H16" s="289">
        <f>F16-E16</f>
        <v>1.2635157731932085</v>
      </c>
      <c r="I16" s="289"/>
      <c r="J16" s="31"/>
      <c r="K16" s="31"/>
      <c r="L16" s="7"/>
      <c r="N16" s="282"/>
      <c r="O16" s="282"/>
      <c r="P16" s="282"/>
    </row>
    <row r="17" spans="1:35" ht="9.75" customHeight="1" x14ac:dyDescent="0.25">
      <c r="A17" s="32"/>
      <c r="B17" s="290"/>
      <c r="C17" s="290"/>
      <c r="D17" s="290"/>
      <c r="E17" s="290"/>
      <c r="F17" s="34"/>
      <c r="G17" s="34"/>
      <c r="H17" s="35"/>
      <c r="I17" s="35"/>
      <c r="J17" s="36"/>
      <c r="K17" s="25"/>
      <c r="N17" s="282"/>
      <c r="O17" s="282"/>
      <c r="P17" s="282"/>
    </row>
    <row r="18" spans="1:35" ht="15" customHeight="1" x14ac:dyDescent="0.25">
      <c r="A18" s="32"/>
      <c r="B18" s="34"/>
      <c r="C18" s="34"/>
      <c r="D18" s="34"/>
      <c r="E18" s="34"/>
      <c r="F18" s="34"/>
      <c r="G18" s="34"/>
      <c r="H18" s="35"/>
      <c r="I18" s="35"/>
      <c r="J18" s="36"/>
      <c r="K18" s="25"/>
      <c r="N18" s="282"/>
      <c r="O18" s="282"/>
      <c r="P18" s="282"/>
    </row>
    <row r="19" spans="1:35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39"/>
      <c r="K19" s="25"/>
      <c r="N19" s="282"/>
      <c r="O19" s="282"/>
      <c r="P19" s="282"/>
    </row>
    <row r="20" spans="1:35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K20" s="25"/>
      <c r="N20" s="282"/>
      <c r="O20" s="282"/>
      <c r="P20" s="282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282"/>
      <c r="O22" s="282"/>
      <c r="P22" s="282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N23" s="282"/>
      <c r="O23" s="282"/>
      <c r="P23" s="282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282"/>
      <c r="O24" s="282"/>
      <c r="P24" s="282"/>
      <c r="AF24" s="284"/>
      <c r="AG24" s="279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82"/>
      <c r="O25" s="282"/>
      <c r="P25" s="282"/>
      <c r="Q25" s="9"/>
      <c r="AF25" s="284"/>
      <c r="AG25" s="280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282"/>
      <c r="O26" s="282"/>
      <c r="P26" s="282"/>
      <c r="Q26" s="9"/>
      <c r="AF26" s="284"/>
      <c r="AG26" s="280"/>
      <c r="AH26" s="19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84"/>
      <c r="AG27" s="281"/>
      <c r="AH27" s="19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M28" s="9"/>
      <c r="N28" s="9"/>
      <c r="O28" s="9"/>
      <c r="P28" s="9"/>
      <c r="Q28" s="9"/>
      <c r="AF28" s="284"/>
      <c r="AG28" s="279"/>
      <c r="AH28" s="19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84"/>
      <c r="AG29" s="280"/>
      <c r="AH29" s="19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39"/>
      <c r="N30" s="9"/>
      <c r="O30" s="9"/>
      <c r="P30" s="9"/>
      <c r="Q30" s="9"/>
      <c r="AF30" s="284"/>
      <c r="AG30" s="280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84"/>
      <c r="AG31" s="281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84"/>
      <c r="AG32" s="16"/>
      <c r="AH32" s="19"/>
      <c r="AI32" s="11"/>
    </row>
    <row r="33" spans="1:35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AF33" s="284"/>
      <c r="AG33" s="17"/>
      <c r="AH33" s="19"/>
      <c r="AI33" s="11"/>
    </row>
    <row r="34" spans="1:35" ht="15" customHeight="1" x14ac:dyDescent="0.2">
      <c r="A34" s="194" t="s">
        <v>124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35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35" ht="38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35" ht="48.7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35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35" ht="23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35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35" ht="8.25" customHeight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35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35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35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35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35" ht="15" hidden="1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35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35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  <row r="169" spans="1:11" ht="15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G24:AG27"/>
    <mergeCell ref="AG28:AG31"/>
    <mergeCell ref="N13:P16"/>
    <mergeCell ref="H16:I16"/>
    <mergeCell ref="B17:E17"/>
    <mergeCell ref="N17:P20"/>
    <mergeCell ref="N22:P26"/>
    <mergeCell ref="AF24:AF33"/>
    <mergeCell ref="F12:F13"/>
  </mergeCells>
  <conditionalFormatting sqref="I14:I15 H14:H16">
    <cfRule type="cellIs" dxfId="2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819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8193" r:id="rId5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8"/>
  <sheetViews>
    <sheetView showGridLines="0" zoomScaleNormal="100" zoomScaleSheetLayoutView="80" workbookViewId="0">
      <selection activeCell="J13" sqref="J13:K16"/>
    </sheetView>
  </sheetViews>
  <sheetFormatPr baseColWidth="10" defaultRowHeight="12.75" x14ac:dyDescent="0.2"/>
  <cols>
    <col min="1" max="1" width="15.7109375" style="8" customWidth="1"/>
    <col min="2" max="6" width="10.7109375" style="8" customWidth="1"/>
    <col min="7" max="7" width="1" style="8" customWidth="1"/>
    <col min="8" max="9" width="10.7109375" style="8" customWidth="1"/>
    <col min="10" max="10" width="13" style="8" customWidth="1"/>
    <col min="11" max="11" width="10.28515625" style="8" customWidth="1"/>
    <col min="12" max="16384" width="11.42578125" style="8"/>
  </cols>
  <sheetData>
    <row r="1" spans="1:12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2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2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2" s="91" customFormat="1" ht="9.7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2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2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2" s="5" customFormat="1" ht="15" customHeight="1" x14ac:dyDescent="0.25">
      <c r="A7" s="69"/>
      <c r="C7" s="77"/>
      <c r="D7" s="77"/>
      <c r="E7" s="77"/>
      <c r="F7" s="77"/>
      <c r="G7" s="77"/>
      <c r="H7" s="77"/>
      <c r="I7" s="77"/>
    </row>
    <row r="8" spans="1:12" s="1" customFormat="1" ht="21.95" customHeight="1" x14ac:dyDescent="0.15">
      <c r="A8" s="278" t="s">
        <v>23</v>
      </c>
      <c r="B8" s="278"/>
      <c r="C8" s="278"/>
      <c r="D8" s="278"/>
      <c r="E8" s="278"/>
      <c r="F8" s="278"/>
      <c r="G8" s="278"/>
      <c r="H8" s="278"/>
      <c r="I8" s="278"/>
      <c r="J8" s="3"/>
      <c r="K8" s="3"/>
    </row>
    <row r="9" spans="1:12" s="1" customFormat="1" ht="15" customHeight="1" x14ac:dyDescent="0.15">
      <c r="A9" s="285" t="s">
        <v>34</v>
      </c>
      <c r="B9" s="285"/>
      <c r="C9" s="285"/>
      <c r="D9" s="285"/>
      <c r="E9" s="285"/>
      <c r="F9" s="285"/>
      <c r="G9" s="285"/>
      <c r="H9" s="285"/>
      <c r="I9" s="285"/>
      <c r="J9" s="24"/>
      <c r="K9" s="24"/>
    </row>
    <row r="10" spans="1:12" s="1" customFormat="1" ht="8.2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44"/>
      <c r="K10" s="44"/>
    </row>
    <row r="11" spans="1:12" s="5" customFormat="1" ht="24.95" customHeight="1" x14ac:dyDescent="0.25">
      <c r="A11" s="72"/>
      <c r="B11" s="288" t="s">
        <v>47</v>
      </c>
      <c r="C11" s="288"/>
      <c r="D11" s="288"/>
      <c r="E11" s="288"/>
      <c r="F11" s="288"/>
      <c r="G11" s="82"/>
      <c r="H11" s="82"/>
      <c r="I11" s="82"/>
      <c r="J11" s="44"/>
      <c r="K11" s="44"/>
    </row>
    <row r="12" spans="1:12" s="5" customFormat="1" ht="24.95" customHeight="1" x14ac:dyDescent="0.25">
      <c r="A12" s="72"/>
      <c r="B12" s="291">
        <v>2013</v>
      </c>
      <c r="C12" s="291">
        <v>2014</v>
      </c>
      <c r="D12" s="291">
        <v>2015</v>
      </c>
      <c r="E12" s="291">
        <v>2016</v>
      </c>
      <c r="F12" s="291">
        <v>2017</v>
      </c>
      <c r="G12" s="76"/>
      <c r="H12" s="286" t="s">
        <v>73</v>
      </c>
      <c r="I12" s="286"/>
      <c r="J12" s="44"/>
      <c r="K12" s="44"/>
    </row>
    <row r="13" spans="1:12" s="6" customFormat="1" ht="24.95" customHeight="1" x14ac:dyDescent="0.25">
      <c r="A13" s="73"/>
      <c r="B13" s="291"/>
      <c r="C13" s="291"/>
      <c r="D13" s="291"/>
      <c r="E13" s="291"/>
      <c r="F13" s="291"/>
      <c r="G13" s="76"/>
      <c r="H13" s="131" t="s">
        <v>0</v>
      </c>
      <c r="I13" s="131" t="s">
        <v>1</v>
      </c>
      <c r="J13" s="293"/>
      <c r="K13" s="293"/>
    </row>
    <row r="14" spans="1:12" s="6" customFormat="1" ht="90" customHeight="1" x14ac:dyDescent="0.25">
      <c r="A14" s="86" t="s">
        <v>24</v>
      </c>
      <c r="B14" s="79">
        <v>99823.341149999993</v>
      </c>
      <c r="C14" s="79">
        <v>92115.6</v>
      </c>
      <c r="D14" s="79">
        <v>52498.400000000001</v>
      </c>
      <c r="E14" s="79">
        <v>40001.4</v>
      </c>
      <c r="F14" s="79">
        <v>36357.722000000002</v>
      </c>
      <c r="G14" s="80"/>
      <c r="H14" s="83">
        <f>F14-E14</f>
        <v>-3643.6779999999999</v>
      </c>
      <c r="I14" s="84">
        <f>F14/E14-1</f>
        <v>-9.1088761893333703E-2</v>
      </c>
      <c r="J14" s="293"/>
      <c r="K14" s="293"/>
    </row>
    <row r="15" spans="1:12" s="6" customFormat="1" ht="90" customHeight="1" x14ac:dyDescent="0.25">
      <c r="A15" s="86" t="s">
        <v>25</v>
      </c>
      <c r="B15" s="79">
        <v>110759.348</v>
      </c>
      <c r="C15" s="79">
        <v>112507.7</v>
      </c>
      <c r="D15" s="79">
        <v>82381</v>
      </c>
      <c r="E15" s="79">
        <v>44990.8</v>
      </c>
      <c r="F15" s="79">
        <v>37652.199999999997</v>
      </c>
      <c r="G15" s="80"/>
      <c r="H15" s="83">
        <f>F15-E15</f>
        <v>-7338.6000000000058</v>
      </c>
      <c r="I15" s="84">
        <f>F15/E15-1</f>
        <v>-0.16311334761773533</v>
      </c>
      <c r="J15" s="293"/>
      <c r="K15" s="293"/>
      <c r="L15" s="14"/>
    </row>
    <row r="16" spans="1:12" s="6" customFormat="1" ht="90" customHeight="1" x14ac:dyDescent="0.25">
      <c r="A16" s="132" t="s">
        <v>26</v>
      </c>
      <c r="B16" s="133">
        <f t="shared" ref="B16:D16" si="0">IF(B15=0,0,(B14/B15)*100)</f>
        <v>90.126335115298801</v>
      </c>
      <c r="C16" s="133">
        <f t="shared" si="0"/>
        <v>81.874929449273253</v>
      </c>
      <c r="D16" s="133">
        <f t="shared" si="0"/>
        <v>63.726344666852796</v>
      </c>
      <c r="E16" s="133">
        <f>IF(E15=0,0,(E14/E15)*100)</f>
        <v>88.910177191781429</v>
      </c>
      <c r="F16" s="133">
        <f>IF(F15=0,0,(F14/F15)*100)</f>
        <v>96.562012312693554</v>
      </c>
      <c r="G16" s="81"/>
      <c r="H16" s="289">
        <f>F16-E16</f>
        <v>7.6518351209121249</v>
      </c>
      <c r="I16" s="289"/>
      <c r="J16" s="293"/>
      <c r="K16" s="293"/>
    </row>
    <row r="17" spans="1:30" ht="6" customHeight="1" x14ac:dyDescent="0.25">
      <c r="A17" s="32"/>
      <c r="B17" s="290"/>
      <c r="C17" s="290"/>
      <c r="D17" s="290"/>
      <c r="E17" s="290"/>
      <c r="F17" s="46"/>
      <c r="G17" s="34"/>
      <c r="H17" s="35"/>
      <c r="I17" s="35"/>
      <c r="J17" s="298"/>
      <c r="K17" s="293"/>
    </row>
    <row r="18" spans="1:30" ht="15" customHeight="1" x14ac:dyDescent="0.25">
      <c r="A18" s="32"/>
      <c r="B18" s="34"/>
      <c r="C18" s="34"/>
      <c r="D18" s="34"/>
      <c r="E18" s="34"/>
      <c r="F18" s="46"/>
      <c r="G18" s="34"/>
      <c r="H18" s="35"/>
      <c r="I18" s="35"/>
      <c r="J18" s="293"/>
      <c r="K18" s="293"/>
    </row>
    <row r="19" spans="1:30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293"/>
      <c r="K19" s="293"/>
    </row>
    <row r="20" spans="1:30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93"/>
      <c r="K20" s="293"/>
    </row>
    <row r="21" spans="1:30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0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93"/>
      <c r="K22" s="293"/>
    </row>
    <row r="23" spans="1:30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93"/>
      <c r="K23" s="293"/>
    </row>
    <row r="24" spans="1:30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93"/>
      <c r="K24" s="293"/>
      <c r="AA24" s="284"/>
      <c r="AB24" s="279"/>
      <c r="AC24" s="19"/>
      <c r="AD24" s="11"/>
    </row>
    <row r="25" spans="1:30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93"/>
      <c r="K25" s="293"/>
      <c r="L25" s="9"/>
      <c r="AA25" s="284"/>
      <c r="AB25" s="280"/>
      <c r="AC25" s="19"/>
      <c r="AD25" s="11"/>
    </row>
    <row r="26" spans="1:30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93"/>
      <c r="K26" s="293"/>
      <c r="L26" s="9"/>
      <c r="AA26" s="284"/>
      <c r="AB26" s="280"/>
      <c r="AC26" s="19"/>
      <c r="AD26" s="11"/>
    </row>
    <row r="27" spans="1:30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AA27" s="284"/>
      <c r="AB27" s="281"/>
      <c r="AC27" s="19"/>
      <c r="AD27" s="12"/>
    </row>
    <row r="28" spans="1:30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AA28" s="284"/>
      <c r="AB28" s="279"/>
      <c r="AC28" s="19"/>
      <c r="AD28" s="11"/>
    </row>
    <row r="29" spans="1:30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8"/>
      <c r="K29" s="28"/>
      <c r="L29" s="9"/>
      <c r="AA29" s="284"/>
      <c r="AB29" s="280"/>
      <c r="AC29" s="19"/>
      <c r="AD29" s="12"/>
    </row>
    <row r="30" spans="1:30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8"/>
      <c r="K30" s="28"/>
      <c r="L30" s="9"/>
      <c r="AA30" s="284"/>
      <c r="AB30" s="280"/>
      <c r="AC30" s="19"/>
      <c r="AD30" s="11"/>
    </row>
    <row r="31" spans="1:30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30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194" t="s">
        <v>124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B24:AB27"/>
    <mergeCell ref="AB28:AB30"/>
    <mergeCell ref="J13:K16"/>
    <mergeCell ref="H16:I16"/>
    <mergeCell ref="B17:E17"/>
    <mergeCell ref="J17:K20"/>
    <mergeCell ref="J22:K26"/>
    <mergeCell ref="AA24:AA30"/>
    <mergeCell ref="F12:F13"/>
  </mergeCells>
  <conditionalFormatting sqref="H14:H16 I14:I15">
    <cfRule type="cellIs" dxfId="1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921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9217" r:id="rId5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45"/>
  <sheetViews>
    <sheetView showGridLines="0" topLeftCell="A10" zoomScaleNormal="100" zoomScaleSheetLayoutView="80" workbookViewId="0">
      <selection activeCell="B14" sqref="B14"/>
    </sheetView>
  </sheetViews>
  <sheetFormatPr baseColWidth="10" defaultRowHeight="12.75" x14ac:dyDescent="0.2"/>
  <cols>
    <col min="1" max="1" width="20.5703125" style="8" customWidth="1"/>
    <col min="2" max="6" width="10.7109375" style="8" customWidth="1"/>
    <col min="7" max="7" width="1" style="8" customWidth="1"/>
    <col min="8" max="9" width="10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5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5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5" s="91" customFormat="1" ht="9.7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5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5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5" s="5" customFormat="1" ht="9" customHeight="1" x14ac:dyDescent="0.25">
      <c r="A7" s="69"/>
      <c r="C7" s="77"/>
      <c r="D7" s="77"/>
      <c r="E7" s="77"/>
      <c r="F7" s="77"/>
      <c r="G7" s="77"/>
      <c r="H7" s="77"/>
      <c r="I7" s="77"/>
      <c r="J7" s="78"/>
    </row>
    <row r="8" spans="1:15" s="1" customFormat="1" ht="21.95" customHeight="1" x14ac:dyDescent="0.15">
      <c r="A8" s="299" t="s">
        <v>27</v>
      </c>
      <c r="B8" s="299"/>
      <c r="C8" s="299"/>
      <c r="D8" s="299"/>
      <c r="E8" s="299"/>
      <c r="F8" s="299"/>
      <c r="G8" s="299"/>
      <c r="H8" s="299"/>
      <c r="I8" s="299"/>
      <c r="J8" s="20"/>
      <c r="K8" s="3"/>
      <c r="L8" s="3"/>
      <c r="M8" s="3"/>
      <c r="N8" s="3"/>
      <c r="O8" s="3"/>
    </row>
    <row r="9" spans="1:15" s="1" customFormat="1" ht="15" customHeight="1" x14ac:dyDescent="0.15">
      <c r="A9" s="285" t="s">
        <v>34</v>
      </c>
      <c r="B9" s="285"/>
      <c r="C9" s="285"/>
      <c r="D9" s="285"/>
      <c r="E9" s="285"/>
      <c r="F9" s="285"/>
      <c r="G9" s="285"/>
      <c r="H9" s="285"/>
      <c r="I9" s="285"/>
      <c r="J9" s="24"/>
      <c r="K9" s="3"/>
      <c r="L9" s="3"/>
      <c r="M9" s="3"/>
      <c r="N9" s="3"/>
      <c r="O9" s="3"/>
    </row>
    <row r="10" spans="1:15" s="1" customFormat="1" ht="9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6"/>
      <c r="N10" s="18"/>
      <c r="O10" s="18"/>
    </row>
    <row r="11" spans="1:15" s="5" customFormat="1" ht="24.95" customHeight="1" x14ac:dyDescent="0.25">
      <c r="A11" s="72"/>
      <c r="B11" s="300" t="s">
        <v>47</v>
      </c>
      <c r="C11" s="301"/>
      <c r="D11" s="301"/>
      <c r="E11" s="301"/>
      <c r="F11" s="302"/>
      <c r="G11" s="82"/>
      <c r="H11" s="82"/>
      <c r="I11" s="82"/>
      <c r="J11" s="28" t="s">
        <v>28</v>
      </c>
      <c r="M11" s="18"/>
      <c r="N11" s="18"/>
      <c r="O11" s="18"/>
    </row>
    <row r="12" spans="1:15" s="5" customFormat="1" ht="24.95" customHeight="1" x14ac:dyDescent="0.25">
      <c r="A12" s="72"/>
      <c r="B12" s="291">
        <v>2013</v>
      </c>
      <c r="C12" s="291">
        <v>2014</v>
      </c>
      <c r="D12" s="291">
        <v>2015</v>
      </c>
      <c r="E12" s="291">
        <v>2016</v>
      </c>
      <c r="F12" s="291">
        <v>2017</v>
      </c>
      <c r="G12" s="76"/>
      <c r="H12" s="286" t="s">
        <v>73</v>
      </c>
      <c r="I12" s="286"/>
      <c r="J12" s="28"/>
      <c r="M12" s="18"/>
      <c r="N12" s="18"/>
      <c r="O12" s="18"/>
    </row>
    <row r="13" spans="1:15" s="6" customFormat="1" ht="24.95" customHeight="1" x14ac:dyDescent="0.25">
      <c r="A13" s="73"/>
      <c r="B13" s="291"/>
      <c r="C13" s="291"/>
      <c r="D13" s="291"/>
      <c r="E13" s="291"/>
      <c r="F13" s="291"/>
      <c r="G13" s="76"/>
      <c r="H13" s="131" t="s">
        <v>0</v>
      </c>
      <c r="I13" s="131" t="s">
        <v>1</v>
      </c>
      <c r="J13" s="27"/>
      <c r="M13" s="282"/>
      <c r="N13" s="282"/>
      <c r="O13" s="282"/>
    </row>
    <row r="14" spans="1:15" s="6" customFormat="1" ht="90" customHeight="1" x14ac:dyDescent="0.25">
      <c r="A14" s="86" t="s">
        <v>29</v>
      </c>
      <c r="B14" s="79">
        <v>937924.6</v>
      </c>
      <c r="C14" s="79">
        <v>912558.2</v>
      </c>
      <c r="D14" s="79">
        <v>942282.4</v>
      </c>
      <c r="E14" s="79">
        <f>+EPRT!E14</f>
        <v>1038691.4</v>
      </c>
      <c r="F14" s="79">
        <v>998802.51899999997</v>
      </c>
      <c r="G14" s="80"/>
      <c r="H14" s="83">
        <f>F14-E14</f>
        <v>-39888.881000000052</v>
      </c>
      <c r="I14" s="84">
        <f>F14/E14-1</f>
        <v>-3.8403014600871921E-2</v>
      </c>
      <c r="J14" s="27"/>
      <c r="M14" s="282"/>
      <c r="N14" s="282"/>
      <c r="O14" s="282"/>
    </row>
    <row r="15" spans="1:15" s="6" customFormat="1" ht="90" customHeight="1" x14ac:dyDescent="0.25">
      <c r="A15" s="86" t="s">
        <v>30</v>
      </c>
      <c r="B15" s="79">
        <v>1020617.7</v>
      </c>
      <c r="C15" s="79">
        <v>981241.272</v>
      </c>
      <c r="D15" s="79">
        <v>1000037.9</v>
      </c>
      <c r="E15" s="79">
        <f>+EPRT!E15</f>
        <v>1068374.1000000001</v>
      </c>
      <c r="F15" s="79">
        <v>1009095.7120000001</v>
      </c>
      <c r="G15" s="80"/>
      <c r="H15" s="83">
        <f>F15-E15</f>
        <v>-59278.388000000035</v>
      </c>
      <c r="I15" s="84">
        <f>F15/E15-1</f>
        <v>-5.5484673392962258E-2</v>
      </c>
      <c r="J15" s="30"/>
      <c r="M15" s="282"/>
      <c r="N15" s="282"/>
      <c r="O15" s="282"/>
    </row>
    <row r="16" spans="1:15" s="6" customFormat="1" ht="109.5" customHeight="1" x14ac:dyDescent="0.25">
      <c r="A16" s="132" t="s">
        <v>35</v>
      </c>
      <c r="B16" s="133">
        <f t="shared" ref="B16:E16" si="0">IF(B15=0,0,(B14/B15)*100)</f>
        <v>91.897739966688803</v>
      </c>
      <c r="C16" s="133">
        <f t="shared" si="0"/>
        <v>93.000389001167079</v>
      </c>
      <c r="D16" s="133">
        <f t="shared" si="0"/>
        <v>94.224668885049255</v>
      </c>
      <c r="E16" s="133">
        <f t="shared" si="0"/>
        <v>97.221694161249317</v>
      </c>
      <c r="F16" s="133">
        <f>IF(F15=0,0,(F14/F15)*100)</f>
        <v>98.97995870187583</v>
      </c>
      <c r="G16" s="81"/>
      <c r="H16" s="289">
        <f>F16-E16</f>
        <v>1.7582645406265129</v>
      </c>
      <c r="I16" s="289"/>
      <c r="J16" s="31"/>
      <c r="K16" s="7"/>
      <c r="M16" s="282"/>
      <c r="N16" s="282"/>
      <c r="O16" s="282"/>
    </row>
    <row r="17" spans="1:34" ht="8.25" customHeight="1" x14ac:dyDescent="0.25">
      <c r="A17" s="32"/>
      <c r="B17" s="290"/>
      <c r="C17" s="290"/>
      <c r="D17" s="290"/>
      <c r="E17" s="290"/>
      <c r="F17" s="33"/>
      <c r="G17" s="34"/>
      <c r="H17" s="35"/>
      <c r="I17" s="35"/>
      <c r="J17" s="25"/>
      <c r="M17" s="282"/>
      <c r="N17" s="282"/>
      <c r="O17" s="282"/>
    </row>
    <row r="18" spans="1:34" ht="15" customHeight="1" x14ac:dyDescent="0.25">
      <c r="A18" s="37"/>
      <c r="B18" s="38"/>
      <c r="C18" s="38"/>
      <c r="D18" s="38"/>
      <c r="E18" s="38"/>
      <c r="F18" s="34"/>
      <c r="G18" s="38"/>
      <c r="H18" s="35"/>
      <c r="I18" s="35"/>
      <c r="J18" s="25"/>
      <c r="M18" s="282"/>
      <c r="N18" s="282"/>
      <c r="O18" s="282"/>
    </row>
    <row r="19" spans="1:34" ht="15" customHeight="1" x14ac:dyDescent="0.25">
      <c r="A19" s="37"/>
      <c r="B19" s="38"/>
      <c r="C19" s="38"/>
      <c r="D19" s="38"/>
      <c r="E19" s="38"/>
      <c r="F19" s="34"/>
      <c r="G19" s="38"/>
      <c r="H19" s="35"/>
      <c r="I19" s="35"/>
      <c r="J19" s="25"/>
      <c r="M19" s="282"/>
      <c r="N19" s="282"/>
      <c r="O19" s="282"/>
    </row>
    <row r="20" spans="1:34" ht="15" customHeight="1" x14ac:dyDescent="0.25">
      <c r="A20" s="37"/>
      <c r="B20" s="38"/>
      <c r="C20" s="38"/>
      <c r="D20" s="38"/>
      <c r="E20" s="38"/>
      <c r="F20" s="34"/>
      <c r="G20" s="38"/>
      <c r="H20" s="35"/>
      <c r="I20" s="35"/>
      <c r="J20" s="25"/>
      <c r="M20" s="282"/>
      <c r="N20" s="282"/>
      <c r="O20" s="282"/>
    </row>
    <row r="21" spans="1:34" ht="15" customHeight="1" x14ac:dyDescent="0.2">
      <c r="A21" s="40"/>
      <c r="B21" s="41"/>
      <c r="C21" s="42"/>
      <c r="D21" s="42"/>
      <c r="E21" s="41"/>
      <c r="F21" s="41"/>
      <c r="G21" s="41"/>
      <c r="H21" s="43"/>
      <c r="I21" s="43"/>
      <c r="J21" s="25"/>
      <c r="M21" s="282"/>
      <c r="N21" s="282"/>
      <c r="O21" s="282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</row>
    <row r="23" spans="1:34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M23" s="282"/>
      <c r="N23" s="282"/>
      <c r="O23" s="282"/>
    </row>
    <row r="24" spans="1:34" ht="15" customHeight="1" x14ac:dyDescent="0.2">
      <c r="A24" s="25"/>
      <c r="B24" s="25"/>
      <c r="C24" s="25"/>
      <c r="D24" s="25"/>
      <c r="E24" s="25"/>
      <c r="F24" s="25"/>
      <c r="G24" s="25"/>
      <c r="H24" s="25"/>
      <c r="I24" s="25"/>
      <c r="J24" s="25"/>
      <c r="M24" s="282"/>
      <c r="N24" s="282"/>
      <c r="O24" s="282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82"/>
      <c r="N25" s="282"/>
      <c r="O25" s="282"/>
      <c r="AE25" s="284"/>
      <c r="AF25" s="279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282"/>
      <c r="N26" s="282"/>
      <c r="O26" s="282"/>
      <c r="P26" s="9"/>
      <c r="AE26" s="284"/>
      <c r="AF26" s="280"/>
      <c r="AG26" s="19"/>
      <c r="AH26" s="11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282"/>
      <c r="N27" s="282"/>
      <c r="O27" s="282"/>
      <c r="P27" s="9"/>
      <c r="AE27" s="284"/>
      <c r="AF27" s="280"/>
      <c r="AG27" s="19"/>
      <c r="AH27" s="11"/>
    </row>
    <row r="28" spans="1:34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9"/>
      <c r="L28" s="9"/>
      <c r="M28" s="9"/>
      <c r="N28" s="9"/>
      <c r="O28" s="9"/>
      <c r="P28" s="9"/>
      <c r="AE28" s="284"/>
      <c r="AF28" s="281"/>
      <c r="AG28" s="19"/>
      <c r="AH28" s="12"/>
    </row>
    <row r="29" spans="1:34" ht="15" customHeight="1" x14ac:dyDescent="0.2">
      <c r="A29" s="25"/>
      <c r="B29" s="25"/>
      <c r="C29" s="25"/>
      <c r="D29" s="25"/>
      <c r="E29" s="28"/>
      <c r="F29" s="28"/>
      <c r="G29" s="28"/>
      <c r="H29" s="28"/>
      <c r="I29" s="28"/>
      <c r="J29" s="28"/>
      <c r="K29" s="9"/>
      <c r="L29" s="9"/>
      <c r="M29" s="9"/>
      <c r="N29" s="9"/>
      <c r="O29" s="9"/>
      <c r="P29" s="9"/>
      <c r="AE29" s="284"/>
      <c r="AF29" s="23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194" t="s">
        <v>124</v>
      </c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</sheetData>
  <mergeCells count="16">
    <mergeCell ref="A8:I8"/>
    <mergeCell ref="A9:I9"/>
    <mergeCell ref="B12:B13"/>
    <mergeCell ref="C12:C13"/>
    <mergeCell ref="D12:D13"/>
    <mergeCell ref="E12:E13"/>
    <mergeCell ref="H12:I12"/>
    <mergeCell ref="B11:F11"/>
    <mergeCell ref="AF25:AF28"/>
    <mergeCell ref="M13:O16"/>
    <mergeCell ref="H16:I16"/>
    <mergeCell ref="B17:E17"/>
    <mergeCell ref="M17:O21"/>
    <mergeCell ref="M23:O27"/>
    <mergeCell ref="AE25:AE29"/>
    <mergeCell ref="F12:F13"/>
  </mergeCells>
  <conditionalFormatting sqref="H14:H16 I14:I15">
    <cfRule type="cellIs" dxfId="0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024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10241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3"/>
  <sheetViews>
    <sheetView showGridLines="0" zoomScale="78" zoomScaleNormal="78" zoomScaleSheetLayoutView="100" workbookViewId="0">
      <selection activeCell="A9" sqref="A8:J9"/>
    </sheetView>
  </sheetViews>
  <sheetFormatPr baseColWidth="10" defaultRowHeight="12.75" x14ac:dyDescent="0.2"/>
  <cols>
    <col min="1" max="1" width="14.42578125" style="113" customWidth="1"/>
    <col min="2" max="6" width="10.140625" style="113" customWidth="1"/>
    <col min="7" max="8" width="1.85546875" style="113" customWidth="1"/>
    <col min="9" max="9" width="12" style="113" customWidth="1"/>
    <col min="10" max="10" width="10.42578125" style="113" customWidth="1"/>
    <col min="11" max="11" width="13" style="113" customWidth="1"/>
    <col min="12" max="230" width="11.42578125" style="113"/>
    <col min="231" max="231" width="18.28515625" style="113" customWidth="1"/>
    <col min="232" max="236" width="10.140625" style="113" customWidth="1"/>
    <col min="237" max="237" width="2.5703125" style="113" customWidth="1"/>
    <col min="238" max="238" width="1.5703125" style="113" customWidth="1"/>
    <col min="239" max="240" width="12" style="113" customWidth="1"/>
    <col min="241" max="246" width="13" style="113" customWidth="1"/>
    <col min="247" max="247" width="10.28515625" style="113" customWidth="1"/>
    <col min="248" max="486" width="11.42578125" style="113"/>
    <col min="487" max="487" width="18.28515625" style="113" customWidth="1"/>
    <col min="488" max="492" width="10.140625" style="113" customWidth="1"/>
    <col min="493" max="493" width="2.5703125" style="113" customWidth="1"/>
    <col min="494" max="494" width="1.5703125" style="113" customWidth="1"/>
    <col min="495" max="496" width="12" style="113" customWidth="1"/>
    <col min="497" max="502" width="13" style="113" customWidth="1"/>
    <col min="503" max="503" width="10.28515625" style="113" customWidth="1"/>
    <col min="504" max="742" width="11.42578125" style="113"/>
    <col min="743" max="743" width="18.28515625" style="113" customWidth="1"/>
    <col min="744" max="748" width="10.140625" style="113" customWidth="1"/>
    <col min="749" max="749" width="2.5703125" style="113" customWidth="1"/>
    <col min="750" max="750" width="1.5703125" style="113" customWidth="1"/>
    <col min="751" max="752" width="12" style="113" customWidth="1"/>
    <col min="753" max="758" width="13" style="113" customWidth="1"/>
    <col min="759" max="759" width="10.28515625" style="113" customWidth="1"/>
    <col min="760" max="998" width="11.42578125" style="113"/>
    <col min="999" max="999" width="18.28515625" style="113" customWidth="1"/>
    <col min="1000" max="1004" width="10.140625" style="113" customWidth="1"/>
    <col min="1005" max="1005" width="2.5703125" style="113" customWidth="1"/>
    <col min="1006" max="1006" width="1.5703125" style="113" customWidth="1"/>
    <col min="1007" max="1008" width="12" style="113" customWidth="1"/>
    <col min="1009" max="1014" width="13" style="113" customWidth="1"/>
    <col min="1015" max="1015" width="10.28515625" style="113" customWidth="1"/>
    <col min="1016" max="1254" width="11.42578125" style="113"/>
    <col min="1255" max="1255" width="18.28515625" style="113" customWidth="1"/>
    <col min="1256" max="1260" width="10.140625" style="113" customWidth="1"/>
    <col min="1261" max="1261" width="2.5703125" style="113" customWidth="1"/>
    <col min="1262" max="1262" width="1.5703125" style="113" customWidth="1"/>
    <col min="1263" max="1264" width="12" style="113" customWidth="1"/>
    <col min="1265" max="1270" width="13" style="113" customWidth="1"/>
    <col min="1271" max="1271" width="10.28515625" style="113" customWidth="1"/>
    <col min="1272" max="1510" width="11.42578125" style="113"/>
    <col min="1511" max="1511" width="18.28515625" style="113" customWidth="1"/>
    <col min="1512" max="1516" width="10.140625" style="113" customWidth="1"/>
    <col min="1517" max="1517" width="2.5703125" style="113" customWidth="1"/>
    <col min="1518" max="1518" width="1.5703125" style="113" customWidth="1"/>
    <col min="1519" max="1520" width="12" style="113" customWidth="1"/>
    <col min="1521" max="1526" width="13" style="113" customWidth="1"/>
    <col min="1527" max="1527" width="10.28515625" style="113" customWidth="1"/>
    <col min="1528" max="1766" width="11.42578125" style="113"/>
    <col min="1767" max="1767" width="18.28515625" style="113" customWidth="1"/>
    <col min="1768" max="1772" width="10.140625" style="113" customWidth="1"/>
    <col min="1773" max="1773" width="2.5703125" style="113" customWidth="1"/>
    <col min="1774" max="1774" width="1.5703125" style="113" customWidth="1"/>
    <col min="1775" max="1776" width="12" style="113" customWidth="1"/>
    <col min="1777" max="1782" width="13" style="113" customWidth="1"/>
    <col min="1783" max="1783" width="10.28515625" style="113" customWidth="1"/>
    <col min="1784" max="2022" width="11.42578125" style="113"/>
    <col min="2023" max="2023" width="18.28515625" style="113" customWidth="1"/>
    <col min="2024" max="2028" width="10.140625" style="113" customWidth="1"/>
    <col min="2029" max="2029" width="2.5703125" style="113" customWidth="1"/>
    <col min="2030" max="2030" width="1.5703125" style="113" customWidth="1"/>
    <col min="2031" max="2032" width="12" style="113" customWidth="1"/>
    <col min="2033" max="2038" width="13" style="113" customWidth="1"/>
    <col min="2039" max="2039" width="10.28515625" style="113" customWidth="1"/>
    <col min="2040" max="2278" width="11.42578125" style="113"/>
    <col min="2279" max="2279" width="18.28515625" style="113" customWidth="1"/>
    <col min="2280" max="2284" width="10.140625" style="113" customWidth="1"/>
    <col min="2285" max="2285" width="2.5703125" style="113" customWidth="1"/>
    <col min="2286" max="2286" width="1.5703125" style="113" customWidth="1"/>
    <col min="2287" max="2288" width="12" style="113" customWidth="1"/>
    <col min="2289" max="2294" width="13" style="113" customWidth="1"/>
    <col min="2295" max="2295" width="10.28515625" style="113" customWidth="1"/>
    <col min="2296" max="2534" width="11.42578125" style="113"/>
    <col min="2535" max="2535" width="18.28515625" style="113" customWidth="1"/>
    <col min="2536" max="2540" width="10.140625" style="113" customWidth="1"/>
    <col min="2541" max="2541" width="2.5703125" style="113" customWidth="1"/>
    <col min="2542" max="2542" width="1.5703125" style="113" customWidth="1"/>
    <col min="2543" max="2544" width="12" style="113" customWidth="1"/>
    <col min="2545" max="2550" width="13" style="113" customWidth="1"/>
    <col min="2551" max="2551" width="10.28515625" style="113" customWidth="1"/>
    <col min="2552" max="2790" width="11.42578125" style="113"/>
    <col min="2791" max="2791" width="18.28515625" style="113" customWidth="1"/>
    <col min="2792" max="2796" width="10.140625" style="113" customWidth="1"/>
    <col min="2797" max="2797" width="2.5703125" style="113" customWidth="1"/>
    <col min="2798" max="2798" width="1.5703125" style="113" customWidth="1"/>
    <col min="2799" max="2800" width="12" style="113" customWidth="1"/>
    <col min="2801" max="2806" width="13" style="113" customWidth="1"/>
    <col min="2807" max="2807" width="10.28515625" style="113" customWidth="1"/>
    <col min="2808" max="3046" width="11.42578125" style="113"/>
    <col min="3047" max="3047" width="18.28515625" style="113" customWidth="1"/>
    <col min="3048" max="3052" width="10.140625" style="113" customWidth="1"/>
    <col min="3053" max="3053" width="2.5703125" style="113" customWidth="1"/>
    <col min="3054" max="3054" width="1.5703125" style="113" customWidth="1"/>
    <col min="3055" max="3056" width="12" style="113" customWidth="1"/>
    <col min="3057" max="3062" width="13" style="113" customWidth="1"/>
    <col min="3063" max="3063" width="10.28515625" style="113" customWidth="1"/>
    <col min="3064" max="3302" width="11.42578125" style="113"/>
    <col min="3303" max="3303" width="18.28515625" style="113" customWidth="1"/>
    <col min="3304" max="3308" width="10.140625" style="113" customWidth="1"/>
    <col min="3309" max="3309" width="2.5703125" style="113" customWidth="1"/>
    <col min="3310" max="3310" width="1.5703125" style="113" customWidth="1"/>
    <col min="3311" max="3312" width="12" style="113" customWidth="1"/>
    <col min="3313" max="3318" width="13" style="113" customWidth="1"/>
    <col min="3319" max="3319" width="10.28515625" style="113" customWidth="1"/>
    <col min="3320" max="3558" width="11.42578125" style="113"/>
    <col min="3559" max="3559" width="18.28515625" style="113" customWidth="1"/>
    <col min="3560" max="3564" width="10.140625" style="113" customWidth="1"/>
    <col min="3565" max="3565" width="2.5703125" style="113" customWidth="1"/>
    <col min="3566" max="3566" width="1.5703125" style="113" customWidth="1"/>
    <col min="3567" max="3568" width="12" style="113" customWidth="1"/>
    <col min="3569" max="3574" width="13" style="113" customWidth="1"/>
    <col min="3575" max="3575" width="10.28515625" style="113" customWidth="1"/>
    <col min="3576" max="3814" width="11.42578125" style="113"/>
    <col min="3815" max="3815" width="18.28515625" style="113" customWidth="1"/>
    <col min="3816" max="3820" width="10.140625" style="113" customWidth="1"/>
    <col min="3821" max="3821" width="2.5703125" style="113" customWidth="1"/>
    <col min="3822" max="3822" width="1.5703125" style="113" customWidth="1"/>
    <col min="3823" max="3824" width="12" style="113" customWidth="1"/>
    <col min="3825" max="3830" width="13" style="113" customWidth="1"/>
    <col min="3831" max="3831" width="10.28515625" style="113" customWidth="1"/>
    <col min="3832" max="4070" width="11.42578125" style="113"/>
    <col min="4071" max="4071" width="18.28515625" style="113" customWidth="1"/>
    <col min="4072" max="4076" width="10.140625" style="113" customWidth="1"/>
    <col min="4077" max="4077" width="2.5703125" style="113" customWidth="1"/>
    <col min="4078" max="4078" width="1.5703125" style="113" customWidth="1"/>
    <col min="4079" max="4080" width="12" style="113" customWidth="1"/>
    <col min="4081" max="4086" width="13" style="113" customWidth="1"/>
    <col min="4087" max="4087" width="10.28515625" style="113" customWidth="1"/>
    <col min="4088" max="4326" width="11.42578125" style="113"/>
    <col min="4327" max="4327" width="18.28515625" style="113" customWidth="1"/>
    <col min="4328" max="4332" width="10.140625" style="113" customWidth="1"/>
    <col min="4333" max="4333" width="2.5703125" style="113" customWidth="1"/>
    <col min="4334" max="4334" width="1.5703125" style="113" customWidth="1"/>
    <col min="4335" max="4336" width="12" style="113" customWidth="1"/>
    <col min="4337" max="4342" width="13" style="113" customWidth="1"/>
    <col min="4343" max="4343" width="10.28515625" style="113" customWidth="1"/>
    <col min="4344" max="4582" width="11.42578125" style="113"/>
    <col min="4583" max="4583" width="18.28515625" style="113" customWidth="1"/>
    <col min="4584" max="4588" width="10.140625" style="113" customWidth="1"/>
    <col min="4589" max="4589" width="2.5703125" style="113" customWidth="1"/>
    <col min="4590" max="4590" width="1.5703125" style="113" customWidth="1"/>
    <col min="4591" max="4592" width="12" style="113" customWidth="1"/>
    <col min="4593" max="4598" width="13" style="113" customWidth="1"/>
    <col min="4599" max="4599" width="10.28515625" style="113" customWidth="1"/>
    <col min="4600" max="4838" width="11.42578125" style="113"/>
    <col min="4839" max="4839" width="18.28515625" style="113" customWidth="1"/>
    <col min="4840" max="4844" width="10.140625" style="113" customWidth="1"/>
    <col min="4845" max="4845" width="2.5703125" style="113" customWidth="1"/>
    <col min="4846" max="4846" width="1.5703125" style="113" customWidth="1"/>
    <col min="4847" max="4848" width="12" style="113" customWidth="1"/>
    <col min="4849" max="4854" width="13" style="113" customWidth="1"/>
    <col min="4855" max="4855" width="10.28515625" style="113" customWidth="1"/>
    <col min="4856" max="5094" width="11.42578125" style="113"/>
    <col min="5095" max="5095" width="18.28515625" style="113" customWidth="1"/>
    <col min="5096" max="5100" width="10.140625" style="113" customWidth="1"/>
    <col min="5101" max="5101" width="2.5703125" style="113" customWidth="1"/>
    <col min="5102" max="5102" width="1.5703125" style="113" customWidth="1"/>
    <col min="5103" max="5104" width="12" style="113" customWidth="1"/>
    <col min="5105" max="5110" width="13" style="113" customWidth="1"/>
    <col min="5111" max="5111" width="10.28515625" style="113" customWidth="1"/>
    <col min="5112" max="5350" width="11.42578125" style="113"/>
    <col min="5351" max="5351" width="18.28515625" style="113" customWidth="1"/>
    <col min="5352" max="5356" width="10.140625" style="113" customWidth="1"/>
    <col min="5357" max="5357" width="2.5703125" style="113" customWidth="1"/>
    <col min="5358" max="5358" width="1.5703125" style="113" customWidth="1"/>
    <col min="5359" max="5360" width="12" style="113" customWidth="1"/>
    <col min="5361" max="5366" width="13" style="113" customWidth="1"/>
    <col min="5367" max="5367" width="10.28515625" style="113" customWidth="1"/>
    <col min="5368" max="5606" width="11.42578125" style="113"/>
    <col min="5607" max="5607" width="18.28515625" style="113" customWidth="1"/>
    <col min="5608" max="5612" width="10.140625" style="113" customWidth="1"/>
    <col min="5613" max="5613" width="2.5703125" style="113" customWidth="1"/>
    <col min="5614" max="5614" width="1.5703125" style="113" customWidth="1"/>
    <col min="5615" max="5616" width="12" style="113" customWidth="1"/>
    <col min="5617" max="5622" width="13" style="113" customWidth="1"/>
    <col min="5623" max="5623" width="10.28515625" style="113" customWidth="1"/>
    <col min="5624" max="5862" width="11.42578125" style="113"/>
    <col min="5863" max="5863" width="18.28515625" style="113" customWidth="1"/>
    <col min="5864" max="5868" width="10.140625" style="113" customWidth="1"/>
    <col min="5869" max="5869" width="2.5703125" style="113" customWidth="1"/>
    <col min="5870" max="5870" width="1.5703125" style="113" customWidth="1"/>
    <col min="5871" max="5872" width="12" style="113" customWidth="1"/>
    <col min="5873" max="5878" width="13" style="113" customWidth="1"/>
    <col min="5879" max="5879" width="10.28515625" style="113" customWidth="1"/>
    <col min="5880" max="6118" width="11.42578125" style="113"/>
    <col min="6119" max="6119" width="18.28515625" style="113" customWidth="1"/>
    <col min="6120" max="6124" width="10.140625" style="113" customWidth="1"/>
    <col min="6125" max="6125" width="2.5703125" style="113" customWidth="1"/>
    <col min="6126" max="6126" width="1.5703125" style="113" customWidth="1"/>
    <col min="6127" max="6128" width="12" style="113" customWidth="1"/>
    <col min="6129" max="6134" width="13" style="113" customWidth="1"/>
    <col min="6135" max="6135" width="10.28515625" style="113" customWidth="1"/>
    <col min="6136" max="6374" width="11.42578125" style="113"/>
    <col min="6375" max="6375" width="18.28515625" style="113" customWidth="1"/>
    <col min="6376" max="6380" width="10.140625" style="113" customWidth="1"/>
    <col min="6381" max="6381" width="2.5703125" style="113" customWidth="1"/>
    <col min="6382" max="6382" width="1.5703125" style="113" customWidth="1"/>
    <col min="6383" max="6384" width="12" style="113" customWidth="1"/>
    <col min="6385" max="6390" width="13" style="113" customWidth="1"/>
    <col min="6391" max="6391" width="10.28515625" style="113" customWidth="1"/>
    <col min="6392" max="6630" width="11.42578125" style="113"/>
    <col min="6631" max="6631" width="18.28515625" style="113" customWidth="1"/>
    <col min="6632" max="6636" width="10.140625" style="113" customWidth="1"/>
    <col min="6637" max="6637" width="2.5703125" style="113" customWidth="1"/>
    <col min="6638" max="6638" width="1.5703125" style="113" customWidth="1"/>
    <col min="6639" max="6640" width="12" style="113" customWidth="1"/>
    <col min="6641" max="6646" width="13" style="113" customWidth="1"/>
    <col min="6647" max="6647" width="10.28515625" style="113" customWidth="1"/>
    <col min="6648" max="6886" width="11.42578125" style="113"/>
    <col min="6887" max="6887" width="18.28515625" style="113" customWidth="1"/>
    <col min="6888" max="6892" width="10.140625" style="113" customWidth="1"/>
    <col min="6893" max="6893" width="2.5703125" style="113" customWidth="1"/>
    <col min="6894" max="6894" width="1.5703125" style="113" customWidth="1"/>
    <col min="6895" max="6896" width="12" style="113" customWidth="1"/>
    <col min="6897" max="6902" width="13" style="113" customWidth="1"/>
    <col min="6903" max="6903" width="10.28515625" style="113" customWidth="1"/>
    <col min="6904" max="7142" width="11.42578125" style="113"/>
    <col min="7143" max="7143" width="18.28515625" style="113" customWidth="1"/>
    <col min="7144" max="7148" width="10.140625" style="113" customWidth="1"/>
    <col min="7149" max="7149" width="2.5703125" style="113" customWidth="1"/>
    <col min="7150" max="7150" width="1.5703125" style="113" customWidth="1"/>
    <col min="7151" max="7152" width="12" style="113" customWidth="1"/>
    <col min="7153" max="7158" width="13" style="113" customWidth="1"/>
    <col min="7159" max="7159" width="10.28515625" style="113" customWidth="1"/>
    <col min="7160" max="7398" width="11.42578125" style="113"/>
    <col min="7399" max="7399" width="18.28515625" style="113" customWidth="1"/>
    <col min="7400" max="7404" width="10.140625" style="113" customWidth="1"/>
    <col min="7405" max="7405" width="2.5703125" style="113" customWidth="1"/>
    <col min="7406" max="7406" width="1.5703125" style="113" customWidth="1"/>
    <col min="7407" max="7408" width="12" style="113" customWidth="1"/>
    <col min="7409" max="7414" width="13" style="113" customWidth="1"/>
    <col min="7415" max="7415" width="10.28515625" style="113" customWidth="1"/>
    <col min="7416" max="7654" width="11.42578125" style="113"/>
    <col min="7655" max="7655" width="18.28515625" style="113" customWidth="1"/>
    <col min="7656" max="7660" width="10.140625" style="113" customWidth="1"/>
    <col min="7661" max="7661" width="2.5703125" style="113" customWidth="1"/>
    <col min="7662" max="7662" width="1.5703125" style="113" customWidth="1"/>
    <col min="7663" max="7664" width="12" style="113" customWidth="1"/>
    <col min="7665" max="7670" width="13" style="113" customWidth="1"/>
    <col min="7671" max="7671" width="10.28515625" style="113" customWidth="1"/>
    <col min="7672" max="7910" width="11.42578125" style="113"/>
    <col min="7911" max="7911" width="18.28515625" style="113" customWidth="1"/>
    <col min="7912" max="7916" width="10.140625" style="113" customWidth="1"/>
    <col min="7917" max="7917" width="2.5703125" style="113" customWidth="1"/>
    <col min="7918" max="7918" width="1.5703125" style="113" customWidth="1"/>
    <col min="7919" max="7920" width="12" style="113" customWidth="1"/>
    <col min="7921" max="7926" width="13" style="113" customWidth="1"/>
    <col min="7927" max="7927" width="10.28515625" style="113" customWidth="1"/>
    <col min="7928" max="8166" width="11.42578125" style="113"/>
    <col min="8167" max="8167" width="18.28515625" style="113" customWidth="1"/>
    <col min="8168" max="8172" width="10.140625" style="113" customWidth="1"/>
    <col min="8173" max="8173" width="2.5703125" style="113" customWidth="1"/>
    <col min="8174" max="8174" width="1.5703125" style="113" customWidth="1"/>
    <col min="8175" max="8176" width="12" style="113" customWidth="1"/>
    <col min="8177" max="8182" width="13" style="113" customWidth="1"/>
    <col min="8183" max="8183" width="10.28515625" style="113" customWidth="1"/>
    <col min="8184" max="8422" width="11.42578125" style="113"/>
    <col min="8423" max="8423" width="18.28515625" style="113" customWidth="1"/>
    <col min="8424" max="8428" width="10.140625" style="113" customWidth="1"/>
    <col min="8429" max="8429" width="2.5703125" style="113" customWidth="1"/>
    <col min="8430" max="8430" width="1.5703125" style="113" customWidth="1"/>
    <col min="8431" max="8432" width="12" style="113" customWidth="1"/>
    <col min="8433" max="8438" width="13" style="113" customWidth="1"/>
    <col min="8439" max="8439" width="10.28515625" style="113" customWidth="1"/>
    <col min="8440" max="8678" width="11.42578125" style="113"/>
    <col min="8679" max="8679" width="18.28515625" style="113" customWidth="1"/>
    <col min="8680" max="8684" width="10.140625" style="113" customWidth="1"/>
    <col min="8685" max="8685" width="2.5703125" style="113" customWidth="1"/>
    <col min="8686" max="8686" width="1.5703125" style="113" customWidth="1"/>
    <col min="8687" max="8688" width="12" style="113" customWidth="1"/>
    <col min="8689" max="8694" width="13" style="113" customWidth="1"/>
    <col min="8695" max="8695" width="10.28515625" style="113" customWidth="1"/>
    <col min="8696" max="8934" width="11.42578125" style="113"/>
    <col min="8935" max="8935" width="18.28515625" style="113" customWidth="1"/>
    <col min="8936" max="8940" width="10.140625" style="113" customWidth="1"/>
    <col min="8941" max="8941" width="2.5703125" style="113" customWidth="1"/>
    <col min="8942" max="8942" width="1.5703125" style="113" customWidth="1"/>
    <col min="8943" max="8944" width="12" style="113" customWidth="1"/>
    <col min="8945" max="8950" width="13" style="113" customWidth="1"/>
    <col min="8951" max="8951" width="10.28515625" style="113" customWidth="1"/>
    <col min="8952" max="9190" width="11.42578125" style="113"/>
    <col min="9191" max="9191" width="18.28515625" style="113" customWidth="1"/>
    <col min="9192" max="9196" width="10.140625" style="113" customWidth="1"/>
    <col min="9197" max="9197" width="2.5703125" style="113" customWidth="1"/>
    <col min="9198" max="9198" width="1.5703125" style="113" customWidth="1"/>
    <col min="9199" max="9200" width="12" style="113" customWidth="1"/>
    <col min="9201" max="9206" width="13" style="113" customWidth="1"/>
    <col min="9207" max="9207" width="10.28515625" style="113" customWidth="1"/>
    <col min="9208" max="9446" width="11.42578125" style="113"/>
    <col min="9447" max="9447" width="18.28515625" style="113" customWidth="1"/>
    <col min="9448" max="9452" width="10.140625" style="113" customWidth="1"/>
    <col min="9453" max="9453" width="2.5703125" style="113" customWidth="1"/>
    <col min="9454" max="9454" width="1.5703125" style="113" customWidth="1"/>
    <col min="9455" max="9456" width="12" style="113" customWidth="1"/>
    <col min="9457" max="9462" width="13" style="113" customWidth="1"/>
    <col min="9463" max="9463" width="10.28515625" style="113" customWidth="1"/>
    <col min="9464" max="9702" width="11.42578125" style="113"/>
    <col min="9703" max="9703" width="18.28515625" style="113" customWidth="1"/>
    <col min="9704" max="9708" width="10.140625" style="113" customWidth="1"/>
    <col min="9709" max="9709" width="2.5703125" style="113" customWidth="1"/>
    <col min="9710" max="9710" width="1.5703125" style="113" customWidth="1"/>
    <col min="9711" max="9712" width="12" style="113" customWidth="1"/>
    <col min="9713" max="9718" width="13" style="113" customWidth="1"/>
    <col min="9719" max="9719" width="10.28515625" style="113" customWidth="1"/>
    <col min="9720" max="9958" width="11.42578125" style="113"/>
    <col min="9959" max="9959" width="18.28515625" style="113" customWidth="1"/>
    <col min="9960" max="9964" width="10.140625" style="113" customWidth="1"/>
    <col min="9965" max="9965" width="2.5703125" style="113" customWidth="1"/>
    <col min="9966" max="9966" width="1.5703125" style="113" customWidth="1"/>
    <col min="9967" max="9968" width="12" style="113" customWidth="1"/>
    <col min="9969" max="9974" width="13" style="113" customWidth="1"/>
    <col min="9975" max="9975" width="10.28515625" style="113" customWidth="1"/>
    <col min="9976" max="10214" width="11.42578125" style="113"/>
    <col min="10215" max="10215" width="18.28515625" style="113" customWidth="1"/>
    <col min="10216" max="10220" width="10.140625" style="113" customWidth="1"/>
    <col min="10221" max="10221" width="2.5703125" style="113" customWidth="1"/>
    <col min="10222" max="10222" width="1.5703125" style="113" customWidth="1"/>
    <col min="10223" max="10224" width="12" style="113" customWidth="1"/>
    <col min="10225" max="10230" width="13" style="113" customWidth="1"/>
    <col min="10231" max="10231" width="10.28515625" style="113" customWidth="1"/>
    <col min="10232" max="10470" width="11.42578125" style="113"/>
    <col min="10471" max="10471" width="18.28515625" style="113" customWidth="1"/>
    <col min="10472" max="10476" width="10.140625" style="113" customWidth="1"/>
    <col min="10477" max="10477" width="2.5703125" style="113" customWidth="1"/>
    <col min="10478" max="10478" width="1.5703125" style="113" customWidth="1"/>
    <col min="10479" max="10480" width="12" style="113" customWidth="1"/>
    <col min="10481" max="10486" width="13" style="113" customWidth="1"/>
    <col min="10487" max="10487" width="10.28515625" style="113" customWidth="1"/>
    <col min="10488" max="10726" width="11.42578125" style="113"/>
    <col min="10727" max="10727" width="18.28515625" style="113" customWidth="1"/>
    <col min="10728" max="10732" width="10.140625" style="113" customWidth="1"/>
    <col min="10733" max="10733" width="2.5703125" style="113" customWidth="1"/>
    <col min="10734" max="10734" width="1.5703125" style="113" customWidth="1"/>
    <col min="10735" max="10736" width="12" style="113" customWidth="1"/>
    <col min="10737" max="10742" width="13" style="113" customWidth="1"/>
    <col min="10743" max="10743" width="10.28515625" style="113" customWidth="1"/>
    <col min="10744" max="10982" width="11.42578125" style="113"/>
    <col min="10983" max="10983" width="18.28515625" style="113" customWidth="1"/>
    <col min="10984" max="10988" width="10.140625" style="113" customWidth="1"/>
    <col min="10989" max="10989" width="2.5703125" style="113" customWidth="1"/>
    <col min="10990" max="10990" width="1.5703125" style="113" customWidth="1"/>
    <col min="10991" max="10992" width="12" style="113" customWidth="1"/>
    <col min="10993" max="10998" width="13" style="113" customWidth="1"/>
    <col min="10999" max="10999" width="10.28515625" style="113" customWidth="1"/>
    <col min="11000" max="11238" width="11.42578125" style="113"/>
    <col min="11239" max="11239" width="18.28515625" style="113" customWidth="1"/>
    <col min="11240" max="11244" width="10.140625" style="113" customWidth="1"/>
    <col min="11245" max="11245" width="2.5703125" style="113" customWidth="1"/>
    <col min="11246" max="11246" width="1.5703125" style="113" customWidth="1"/>
    <col min="11247" max="11248" width="12" style="113" customWidth="1"/>
    <col min="11249" max="11254" width="13" style="113" customWidth="1"/>
    <col min="11255" max="11255" width="10.28515625" style="113" customWidth="1"/>
    <col min="11256" max="11494" width="11.42578125" style="113"/>
    <col min="11495" max="11495" width="18.28515625" style="113" customWidth="1"/>
    <col min="11496" max="11500" width="10.140625" style="113" customWidth="1"/>
    <col min="11501" max="11501" width="2.5703125" style="113" customWidth="1"/>
    <col min="11502" max="11502" width="1.5703125" style="113" customWidth="1"/>
    <col min="11503" max="11504" width="12" style="113" customWidth="1"/>
    <col min="11505" max="11510" width="13" style="113" customWidth="1"/>
    <col min="11511" max="11511" width="10.28515625" style="113" customWidth="1"/>
    <col min="11512" max="11750" width="11.42578125" style="113"/>
    <col min="11751" max="11751" width="18.28515625" style="113" customWidth="1"/>
    <col min="11752" max="11756" width="10.140625" style="113" customWidth="1"/>
    <col min="11757" max="11757" width="2.5703125" style="113" customWidth="1"/>
    <col min="11758" max="11758" width="1.5703125" style="113" customWidth="1"/>
    <col min="11759" max="11760" width="12" style="113" customWidth="1"/>
    <col min="11761" max="11766" width="13" style="113" customWidth="1"/>
    <col min="11767" max="11767" width="10.28515625" style="113" customWidth="1"/>
    <col min="11768" max="12006" width="11.42578125" style="113"/>
    <col min="12007" max="12007" width="18.28515625" style="113" customWidth="1"/>
    <col min="12008" max="12012" width="10.140625" style="113" customWidth="1"/>
    <col min="12013" max="12013" width="2.5703125" style="113" customWidth="1"/>
    <col min="12014" max="12014" width="1.5703125" style="113" customWidth="1"/>
    <col min="12015" max="12016" width="12" style="113" customWidth="1"/>
    <col min="12017" max="12022" width="13" style="113" customWidth="1"/>
    <col min="12023" max="12023" width="10.28515625" style="113" customWidth="1"/>
    <col min="12024" max="12262" width="11.42578125" style="113"/>
    <col min="12263" max="12263" width="18.28515625" style="113" customWidth="1"/>
    <col min="12264" max="12268" width="10.140625" style="113" customWidth="1"/>
    <col min="12269" max="12269" width="2.5703125" style="113" customWidth="1"/>
    <col min="12270" max="12270" width="1.5703125" style="113" customWidth="1"/>
    <col min="12271" max="12272" width="12" style="113" customWidth="1"/>
    <col min="12273" max="12278" width="13" style="113" customWidth="1"/>
    <col min="12279" max="12279" width="10.28515625" style="113" customWidth="1"/>
    <col min="12280" max="12518" width="11.42578125" style="113"/>
    <col min="12519" max="12519" width="18.28515625" style="113" customWidth="1"/>
    <col min="12520" max="12524" width="10.140625" style="113" customWidth="1"/>
    <col min="12525" max="12525" width="2.5703125" style="113" customWidth="1"/>
    <col min="12526" max="12526" width="1.5703125" style="113" customWidth="1"/>
    <col min="12527" max="12528" width="12" style="113" customWidth="1"/>
    <col min="12529" max="12534" width="13" style="113" customWidth="1"/>
    <col min="12535" max="12535" width="10.28515625" style="113" customWidth="1"/>
    <col min="12536" max="12774" width="11.42578125" style="113"/>
    <col min="12775" max="12775" width="18.28515625" style="113" customWidth="1"/>
    <col min="12776" max="12780" width="10.140625" style="113" customWidth="1"/>
    <col min="12781" max="12781" width="2.5703125" style="113" customWidth="1"/>
    <col min="12782" max="12782" width="1.5703125" style="113" customWidth="1"/>
    <col min="12783" max="12784" width="12" style="113" customWidth="1"/>
    <col min="12785" max="12790" width="13" style="113" customWidth="1"/>
    <col min="12791" max="12791" width="10.28515625" style="113" customWidth="1"/>
    <col min="12792" max="13030" width="11.42578125" style="113"/>
    <col min="13031" max="13031" width="18.28515625" style="113" customWidth="1"/>
    <col min="13032" max="13036" width="10.140625" style="113" customWidth="1"/>
    <col min="13037" max="13037" width="2.5703125" style="113" customWidth="1"/>
    <col min="13038" max="13038" width="1.5703125" style="113" customWidth="1"/>
    <col min="13039" max="13040" width="12" style="113" customWidth="1"/>
    <col min="13041" max="13046" width="13" style="113" customWidth="1"/>
    <col min="13047" max="13047" width="10.28515625" style="113" customWidth="1"/>
    <col min="13048" max="13286" width="11.42578125" style="113"/>
    <col min="13287" max="13287" width="18.28515625" style="113" customWidth="1"/>
    <col min="13288" max="13292" width="10.140625" style="113" customWidth="1"/>
    <col min="13293" max="13293" width="2.5703125" style="113" customWidth="1"/>
    <col min="13294" max="13294" width="1.5703125" style="113" customWidth="1"/>
    <col min="13295" max="13296" width="12" style="113" customWidth="1"/>
    <col min="13297" max="13302" width="13" style="113" customWidth="1"/>
    <col min="13303" max="13303" width="10.28515625" style="113" customWidth="1"/>
    <col min="13304" max="13542" width="11.42578125" style="113"/>
    <col min="13543" max="13543" width="18.28515625" style="113" customWidth="1"/>
    <col min="13544" max="13548" width="10.140625" style="113" customWidth="1"/>
    <col min="13549" max="13549" width="2.5703125" style="113" customWidth="1"/>
    <col min="13550" max="13550" width="1.5703125" style="113" customWidth="1"/>
    <col min="13551" max="13552" width="12" style="113" customWidth="1"/>
    <col min="13553" max="13558" width="13" style="113" customWidth="1"/>
    <col min="13559" max="13559" width="10.28515625" style="113" customWidth="1"/>
    <col min="13560" max="13798" width="11.42578125" style="113"/>
    <col min="13799" max="13799" width="18.28515625" style="113" customWidth="1"/>
    <col min="13800" max="13804" width="10.140625" style="113" customWidth="1"/>
    <col min="13805" max="13805" width="2.5703125" style="113" customWidth="1"/>
    <col min="13806" max="13806" width="1.5703125" style="113" customWidth="1"/>
    <col min="13807" max="13808" width="12" style="113" customWidth="1"/>
    <col min="13809" max="13814" width="13" style="113" customWidth="1"/>
    <col min="13815" max="13815" width="10.28515625" style="113" customWidth="1"/>
    <col min="13816" max="14054" width="11.42578125" style="113"/>
    <col min="14055" max="14055" width="18.28515625" style="113" customWidth="1"/>
    <col min="14056" max="14060" width="10.140625" style="113" customWidth="1"/>
    <col min="14061" max="14061" width="2.5703125" style="113" customWidth="1"/>
    <col min="14062" max="14062" width="1.5703125" style="113" customWidth="1"/>
    <col min="14063" max="14064" width="12" style="113" customWidth="1"/>
    <col min="14065" max="14070" width="13" style="113" customWidth="1"/>
    <col min="14071" max="14071" width="10.28515625" style="113" customWidth="1"/>
    <col min="14072" max="14310" width="11.42578125" style="113"/>
    <col min="14311" max="14311" width="18.28515625" style="113" customWidth="1"/>
    <col min="14312" max="14316" width="10.140625" style="113" customWidth="1"/>
    <col min="14317" max="14317" width="2.5703125" style="113" customWidth="1"/>
    <col min="14318" max="14318" width="1.5703125" style="113" customWidth="1"/>
    <col min="14319" max="14320" width="12" style="113" customWidth="1"/>
    <col min="14321" max="14326" width="13" style="113" customWidth="1"/>
    <col min="14327" max="14327" width="10.28515625" style="113" customWidth="1"/>
    <col min="14328" max="14566" width="11.42578125" style="113"/>
    <col min="14567" max="14567" width="18.28515625" style="113" customWidth="1"/>
    <col min="14568" max="14572" width="10.140625" style="113" customWidth="1"/>
    <col min="14573" max="14573" width="2.5703125" style="113" customWidth="1"/>
    <col min="14574" max="14574" width="1.5703125" style="113" customWidth="1"/>
    <col min="14575" max="14576" width="12" style="113" customWidth="1"/>
    <col min="14577" max="14582" width="13" style="113" customWidth="1"/>
    <col min="14583" max="14583" width="10.28515625" style="113" customWidth="1"/>
    <col min="14584" max="14822" width="11.42578125" style="113"/>
    <col min="14823" max="14823" width="18.28515625" style="113" customWidth="1"/>
    <col min="14824" max="14828" width="10.140625" style="113" customWidth="1"/>
    <col min="14829" max="14829" width="2.5703125" style="113" customWidth="1"/>
    <col min="14830" max="14830" width="1.5703125" style="113" customWidth="1"/>
    <col min="14831" max="14832" width="12" style="113" customWidth="1"/>
    <col min="14833" max="14838" width="13" style="113" customWidth="1"/>
    <col min="14839" max="14839" width="10.28515625" style="113" customWidth="1"/>
    <col min="14840" max="15078" width="11.42578125" style="113"/>
    <col min="15079" max="15079" width="18.28515625" style="113" customWidth="1"/>
    <col min="15080" max="15084" width="10.140625" style="113" customWidth="1"/>
    <col min="15085" max="15085" width="2.5703125" style="113" customWidth="1"/>
    <col min="15086" max="15086" width="1.5703125" style="113" customWidth="1"/>
    <col min="15087" max="15088" width="12" style="113" customWidth="1"/>
    <col min="15089" max="15094" width="13" style="113" customWidth="1"/>
    <col min="15095" max="15095" width="10.28515625" style="113" customWidth="1"/>
    <col min="15096" max="15334" width="11.42578125" style="113"/>
    <col min="15335" max="15335" width="18.28515625" style="113" customWidth="1"/>
    <col min="15336" max="15340" width="10.140625" style="113" customWidth="1"/>
    <col min="15341" max="15341" width="2.5703125" style="113" customWidth="1"/>
    <col min="15342" max="15342" width="1.5703125" style="113" customWidth="1"/>
    <col min="15343" max="15344" width="12" style="113" customWidth="1"/>
    <col min="15345" max="15350" width="13" style="113" customWidth="1"/>
    <col min="15351" max="15351" width="10.28515625" style="113" customWidth="1"/>
    <col min="15352" max="15590" width="11.42578125" style="113"/>
    <col min="15591" max="15591" width="18.28515625" style="113" customWidth="1"/>
    <col min="15592" max="15596" width="10.140625" style="113" customWidth="1"/>
    <col min="15597" max="15597" width="2.5703125" style="113" customWidth="1"/>
    <col min="15598" max="15598" width="1.5703125" style="113" customWidth="1"/>
    <col min="15599" max="15600" width="12" style="113" customWidth="1"/>
    <col min="15601" max="15606" width="13" style="113" customWidth="1"/>
    <col min="15607" max="15607" width="10.28515625" style="113" customWidth="1"/>
    <col min="15608" max="15846" width="11.42578125" style="113"/>
    <col min="15847" max="15847" width="18.28515625" style="113" customWidth="1"/>
    <col min="15848" max="15852" width="10.140625" style="113" customWidth="1"/>
    <col min="15853" max="15853" width="2.5703125" style="113" customWidth="1"/>
    <col min="15854" max="15854" width="1.5703125" style="113" customWidth="1"/>
    <col min="15855" max="15856" width="12" style="113" customWidth="1"/>
    <col min="15857" max="15862" width="13" style="113" customWidth="1"/>
    <col min="15863" max="15863" width="10.28515625" style="113" customWidth="1"/>
    <col min="15864" max="16102" width="11.42578125" style="113"/>
    <col min="16103" max="16103" width="18.28515625" style="113" customWidth="1"/>
    <col min="16104" max="16108" width="10.140625" style="113" customWidth="1"/>
    <col min="16109" max="16109" width="2.5703125" style="113" customWidth="1"/>
    <col min="16110" max="16110" width="1.5703125" style="113" customWidth="1"/>
    <col min="16111" max="16112" width="12" style="113" customWidth="1"/>
    <col min="16113" max="16118" width="13" style="113" customWidth="1"/>
    <col min="16119" max="16119" width="10.28515625" style="113" customWidth="1"/>
    <col min="16120" max="16384" width="11.42578125" style="113"/>
  </cols>
  <sheetData>
    <row r="1" spans="1:13" s="91" customFormat="1" ht="21" customHeight="1" x14ac:dyDescent="0.25">
      <c r="A1"/>
      <c r="B1" s="144"/>
      <c r="C1" s="144"/>
      <c r="D1" s="144"/>
      <c r="E1" s="144"/>
      <c r="F1" s="144"/>
      <c r="G1" s="144"/>
      <c r="H1" s="144"/>
      <c r="I1" s="144"/>
      <c r="J1" s="144"/>
    </row>
    <row r="2" spans="1:13" s="91" customFormat="1" ht="21" customHeight="1" x14ac:dyDescent="0.15">
      <c r="A2" s="144"/>
      <c r="B2" s="144"/>
      <c r="C2" s="144"/>
      <c r="D2" s="144"/>
      <c r="E2" s="144"/>
      <c r="F2" s="144"/>
      <c r="G2" s="144"/>
      <c r="H2" s="144"/>
      <c r="I2" s="144"/>
      <c r="J2" s="144"/>
    </row>
    <row r="3" spans="1:13" s="91" customFormat="1" ht="21" customHeight="1" x14ac:dyDescent="0.15">
      <c r="A3" s="144"/>
      <c r="B3" s="144"/>
      <c r="C3" s="144"/>
      <c r="D3" s="144"/>
      <c r="E3" s="144"/>
      <c r="F3" s="144"/>
      <c r="G3" s="144"/>
      <c r="H3" s="144"/>
      <c r="I3" s="144"/>
      <c r="J3" s="144"/>
    </row>
    <row r="4" spans="1:13" s="91" customFormat="1" ht="18" customHeight="1" x14ac:dyDescent="0.15">
      <c r="A4" s="144"/>
      <c r="B4" s="144"/>
      <c r="C4" s="144"/>
      <c r="D4" s="144"/>
      <c r="E4" s="144"/>
      <c r="F4" s="144"/>
      <c r="G4" s="144"/>
      <c r="H4" s="144"/>
      <c r="I4" s="144"/>
      <c r="J4" s="144"/>
    </row>
    <row r="5" spans="1:13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3" s="91" customFormat="1" ht="12" customHeight="1" x14ac:dyDescent="0.15">
      <c r="A6" s="126"/>
      <c r="B6" s="127"/>
      <c r="C6" s="127"/>
      <c r="D6" s="127"/>
      <c r="E6" s="94"/>
      <c r="F6" s="93"/>
      <c r="G6" s="93"/>
      <c r="H6" s="93"/>
      <c r="I6" s="93"/>
      <c r="J6" s="93"/>
    </row>
    <row r="7" spans="1:13" s="91" customFormat="1" ht="11.25" customHeight="1" x14ac:dyDescent="0.15">
      <c r="C7" s="92"/>
      <c r="D7" s="92"/>
      <c r="E7" s="92"/>
      <c r="F7" s="93"/>
      <c r="G7" s="92"/>
      <c r="H7" s="92"/>
      <c r="I7" s="92"/>
    </row>
    <row r="8" spans="1:13" s="91" customFormat="1" ht="24.75" customHeight="1" x14ac:dyDescent="0.15">
      <c r="A8" s="268" t="s">
        <v>44</v>
      </c>
      <c r="B8" s="268"/>
      <c r="C8" s="268"/>
      <c r="D8" s="268"/>
      <c r="E8" s="268"/>
      <c r="F8" s="268"/>
      <c r="G8" s="268"/>
      <c r="H8" s="268"/>
      <c r="I8" s="268"/>
      <c r="J8" s="268"/>
      <c r="M8" s="91" t="s">
        <v>45</v>
      </c>
    </row>
    <row r="9" spans="1:13" s="91" customFormat="1" ht="24.75" customHeight="1" x14ac:dyDescent="0.15">
      <c r="A9" s="274" t="s">
        <v>47</v>
      </c>
      <c r="B9" s="274"/>
      <c r="C9" s="274"/>
      <c r="D9" s="274"/>
      <c r="E9" s="274"/>
      <c r="F9" s="274"/>
      <c r="G9" s="274"/>
      <c r="H9" s="274"/>
      <c r="I9" s="274"/>
      <c r="J9" s="274"/>
    </row>
    <row r="10" spans="1:13" s="91" customFormat="1" ht="22.5" customHeight="1" x14ac:dyDescent="0.15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95"/>
    </row>
    <row r="11" spans="1:13" s="99" customFormat="1" ht="15" customHeight="1" x14ac:dyDescent="0.25">
      <c r="A11" s="96"/>
      <c r="B11" s="270">
        <v>2013</v>
      </c>
      <c r="C11" s="270">
        <v>2014</v>
      </c>
      <c r="D11" s="270">
        <v>2015</v>
      </c>
      <c r="E11" s="270">
        <v>2016</v>
      </c>
      <c r="F11" s="270">
        <v>2017</v>
      </c>
      <c r="G11" s="97"/>
      <c r="H11" s="98"/>
      <c r="I11" s="272" t="s">
        <v>73</v>
      </c>
      <c r="J11" s="273"/>
    </row>
    <row r="12" spans="1:13" s="102" customFormat="1" ht="11.25" customHeight="1" x14ac:dyDescent="0.25">
      <c r="A12" s="100"/>
      <c r="B12" s="271"/>
      <c r="C12" s="271"/>
      <c r="D12" s="271"/>
      <c r="E12" s="271"/>
      <c r="F12" s="271"/>
      <c r="G12" s="97"/>
      <c r="H12" s="98"/>
      <c r="I12" s="130" t="s">
        <v>0</v>
      </c>
      <c r="J12" s="130" t="s">
        <v>1</v>
      </c>
      <c r="K12" s="101"/>
    </row>
    <row r="13" spans="1:13" s="102" customFormat="1" ht="39" customHeight="1" x14ac:dyDescent="0.25">
      <c r="A13" s="129" t="s">
        <v>33</v>
      </c>
      <c r="B13" s="103">
        <v>216002</v>
      </c>
      <c r="C13" s="103">
        <v>171236</v>
      </c>
      <c r="D13" s="103">
        <v>85460</v>
      </c>
      <c r="E13" s="103">
        <v>88335</v>
      </c>
      <c r="F13" s="103">
        <v>103831</v>
      </c>
      <c r="G13" s="97"/>
      <c r="H13" s="104"/>
      <c r="I13" s="105">
        <f>F13-E13</f>
        <v>15496</v>
      </c>
      <c r="J13" s="106">
        <f>F13/E13-1</f>
        <v>0.17542310522442972</v>
      </c>
      <c r="K13" s="101"/>
      <c r="L13" s="107"/>
    </row>
    <row r="14" spans="1:13" s="102" customFormat="1" ht="12" customHeight="1" x14ac:dyDescent="0.25">
      <c r="A14" s="108"/>
      <c r="B14" s="109"/>
      <c r="C14" s="109"/>
      <c r="D14" s="109"/>
      <c r="E14" s="109"/>
      <c r="F14" s="109"/>
      <c r="G14" s="110"/>
      <c r="H14" s="110"/>
      <c r="I14" s="110"/>
      <c r="J14" s="110"/>
      <c r="K14" s="111"/>
    </row>
    <row r="15" spans="1:13" s="102" customFormat="1" ht="12" customHeight="1" x14ac:dyDescent="0.25">
      <c r="A15" s="108"/>
      <c r="B15" s="109"/>
      <c r="C15" s="109"/>
      <c r="D15" s="109"/>
      <c r="E15" s="109"/>
      <c r="F15" s="109"/>
      <c r="G15" s="109"/>
      <c r="H15" s="110"/>
      <c r="I15" s="110"/>
      <c r="J15" s="110"/>
      <c r="K15" s="111"/>
    </row>
    <row r="16" spans="1:13" s="102" customFormat="1" ht="12" customHeight="1" x14ac:dyDescent="0.25">
      <c r="A16" s="108"/>
      <c r="B16" s="109"/>
      <c r="C16" s="109"/>
      <c r="D16" s="109"/>
      <c r="E16" s="109"/>
      <c r="F16" s="109"/>
      <c r="G16" s="109"/>
      <c r="H16" s="110"/>
      <c r="I16" s="110"/>
      <c r="J16" s="110"/>
      <c r="K16" s="111"/>
    </row>
    <row r="17" spans="1:11" ht="21" customHeight="1" x14ac:dyDescent="0.2">
      <c r="A17" s="112"/>
      <c r="B17" s="266"/>
      <c r="C17" s="266"/>
      <c r="D17" s="266"/>
      <c r="E17" s="266"/>
      <c r="F17" s="110"/>
      <c r="G17" s="110"/>
      <c r="H17" s="110"/>
      <c r="I17" s="110"/>
      <c r="J17" s="110"/>
      <c r="K17" s="267"/>
    </row>
    <row r="18" spans="1:11" ht="18" customHeight="1" x14ac:dyDescent="0.2">
      <c r="A18" s="114"/>
      <c r="B18" s="115"/>
      <c r="C18" s="115"/>
      <c r="D18" s="115"/>
      <c r="E18" s="115"/>
      <c r="F18" s="115"/>
      <c r="G18" s="115"/>
      <c r="H18" s="115"/>
      <c r="I18" s="116"/>
      <c r="J18" s="116"/>
      <c r="K18" s="267"/>
    </row>
    <row r="19" spans="1:11" ht="18" customHeight="1" x14ac:dyDescent="0.2">
      <c r="A19" s="117"/>
      <c r="B19" s="118"/>
      <c r="C19" s="119"/>
      <c r="D19" s="119"/>
      <c r="E19" s="118"/>
      <c r="F19" s="118"/>
      <c r="G19" s="118"/>
      <c r="H19" s="118"/>
      <c r="I19" s="120"/>
      <c r="J19" s="120"/>
      <c r="K19" s="267"/>
    </row>
    <row r="20" spans="1:11" ht="18" customHeight="1" x14ac:dyDescent="0.2"/>
    <row r="21" spans="1:11" ht="18" customHeight="1" x14ac:dyDescent="0.2">
      <c r="K21" s="267"/>
    </row>
    <row r="22" spans="1:11" ht="18" customHeight="1" x14ac:dyDescent="0.2">
      <c r="K22" s="267"/>
    </row>
    <row r="23" spans="1:11" ht="18" customHeight="1" x14ac:dyDescent="0.2">
      <c r="E23" s="121"/>
      <c r="F23" s="121"/>
      <c r="G23" s="121"/>
      <c r="H23" s="121"/>
      <c r="I23" s="121"/>
      <c r="J23" s="121"/>
      <c r="K23" s="267"/>
    </row>
    <row r="24" spans="1:11" ht="18" customHeight="1" x14ac:dyDescent="0.2">
      <c r="E24" s="121"/>
      <c r="F24" s="121"/>
      <c r="G24" s="121"/>
      <c r="H24" s="121"/>
      <c r="I24" s="121"/>
      <c r="J24" s="121"/>
      <c r="K24" s="267"/>
    </row>
    <row r="25" spans="1:11" ht="18" customHeight="1" x14ac:dyDescent="0.2">
      <c r="E25" s="121"/>
      <c r="F25" s="121"/>
      <c r="G25" s="121"/>
      <c r="H25" s="121"/>
      <c r="I25" s="121"/>
      <c r="J25" s="121"/>
      <c r="K25" s="267"/>
    </row>
    <row r="26" spans="1:11" ht="18" customHeight="1" x14ac:dyDescent="0.2">
      <c r="E26" s="121"/>
      <c r="F26" s="121"/>
      <c r="G26" s="121"/>
      <c r="H26" s="121"/>
      <c r="I26" s="121"/>
      <c r="J26" s="121"/>
      <c r="K26" s="121"/>
    </row>
    <row r="27" spans="1:11" ht="18" customHeight="1" x14ac:dyDescent="0.2">
      <c r="E27" s="121"/>
      <c r="F27" s="121"/>
      <c r="G27" s="121"/>
      <c r="H27" s="121"/>
      <c r="I27" s="121"/>
      <c r="J27" s="121"/>
      <c r="K27" s="121"/>
    </row>
    <row r="28" spans="1:11" ht="18" customHeight="1" x14ac:dyDescent="0.2">
      <c r="K28" s="121"/>
    </row>
    <row r="29" spans="1:11" ht="18" customHeight="1" x14ac:dyDescent="0.2">
      <c r="K29" s="121"/>
    </row>
    <row r="30" spans="1:11" ht="18" customHeight="1" x14ac:dyDescent="0.2"/>
    <row r="31" spans="1:11" ht="33" customHeight="1" x14ac:dyDescent="0.2"/>
    <row r="32" spans="1:11" ht="33" customHeight="1" x14ac:dyDescent="0.2">
      <c r="F32" s="122"/>
    </row>
    <row r="33" spans="1:2" ht="38.25" customHeight="1" x14ac:dyDescent="0.2"/>
    <row r="34" spans="1:2" ht="38.25" customHeight="1" x14ac:dyDescent="0.2"/>
    <row r="35" spans="1:2" ht="38.25" customHeight="1" x14ac:dyDescent="0.2">
      <c r="A35" s="113" t="s">
        <v>121</v>
      </c>
      <c r="B35" s="123"/>
    </row>
    <row r="36" spans="1:2" ht="48.75" customHeight="1" x14ac:dyDescent="0.2"/>
    <row r="37" spans="1:2" ht="23.25" customHeight="1" x14ac:dyDescent="0.2"/>
    <row r="38" spans="1:2" ht="23.25" customHeight="1" x14ac:dyDescent="0.2"/>
    <row r="40" spans="1:2" ht="8.25" customHeight="1" x14ac:dyDescent="0.2"/>
    <row r="41" spans="1:2" hidden="1" x14ac:dyDescent="0.2"/>
    <row r="42" spans="1:2" hidden="1" x14ac:dyDescent="0.2"/>
    <row r="43" spans="1:2" hidden="1" x14ac:dyDescent="0.2"/>
    <row r="44" spans="1:2" hidden="1" x14ac:dyDescent="0.2"/>
    <row r="45" spans="1:2" hidden="1" x14ac:dyDescent="0.2"/>
    <row r="53" spans="1:1" x14ac:dyDescent="0.2">
      <c r="A53" s="124"/>
    </row>
  </sheetData>
  <autoFilter ref="B22:B32"/>
  <mergeCells count="12">
    <mergeCell ref="B17:E17"/>
    <mergeCell ref="K17:K19"/>
    <mergeCell ref="K21:K25"/>
    <mergeCell ref="A8:J8"/>
    <mergeCell ref="A10:J10"/>
    <mergeCell ref="B11:B12"/>
    <mergeCell ref="C11:C12"/>
    <mergeCell ref="D11:D12"/>
    <mergeCell ref="E11:E12"/>
    <mergeCell ref="F11:F12"/>
    <mergeCell ref="I11:J11"/>
    <mergeCell ref="A9:J9"/>
  </mergeCells>
  <conditionalFormatting sqref="I13">
    <cfRule type="cellIs" dxfId="28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  <legacyDrawing r:id="rId3"/>
  <oleObjects>
    <mc:AlternateContent xmlns:mc="http://schemas.openxmlformats.org/markup-compatibility/2006">
      <mc:Choice Requires="x14">
        <oleObject progId="CorelDraw.Graphic.16" shapeId="2050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85725</xdr:rowOff>
              </from>
              <to>
                <xdr:col>1</xdr:col>
                <xdr:colOff>266700</xdr:colOff>
                <xdr:row>3</xdr:row>
                <xdr:rowOff>190500</xdr:rowOff>
              </to>
            </anchor>
          </objectPr>
        </oleObject>
      </mc:Choice>
      <mc:Fallback>
        <oleObject progId="CorelDraw.Graphic.16" shapeId="2050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view="pageBreakPreview" topLeftCell="A20" zoomScale="60" zoomScaleNormal="100" workbookViewId="0">
      <selection activeCell="A28" sqref="A28"/>
    </sheetView>
  </sheetViews>
  <sheetFormatPr baseColWidth="10" defaultRowHeight="15" x14ac:dyDescent="0.25"/>
  <cols>
    <col min="1" max="1" width="105.7109375" customWidth="1"/>
  </cols>
  <sheetData>
    <row r="1" spans="1:1" x14ac:dyDescent="0.25">
      <c r="A1" s="91"/>
    </row>
    <row r="2" spans="1:1" x14ac:dyDescent="0.25">
      <c r="A2" s="91"/>
    </row>
    <row r="3" spans="1:1" x14ac:dyDescent="0.25">
      <c r="A3" s="91"/>
    </row>
    <row r="4" spans="1:1" x14ac:dyDescent="0.25">
      <c r="A4" s="91"/>
    </row>
    <row r="5" spans="1:1" x14ac:dyDescent="0.25">
      <c r="A5" s="148" t="s">
        <v>58</v>
      </c>
    </row>
    <row r="6" spans="1:1" x14ac:dyDescent="0.25">
      <c r="A6" s="149" t="s">
        <v>59</v>
      </c>
    </row>
    <row r="7" spans="1:1" ht="30" x14ac:dyDescent="0.25">
      <c r="A7" s="150" t="s">
        <v>60</v>
      </c>
    </row>
    <row r="8" spans="1:1" x14ac:dyDescent="0.25">
      <c r="A8" s="151"/>
    </row>
    <row r="9" spans="1:1" x14ac:dyDescent="0.25">
      <c r="A9" s="152" t="s">
        <v>61</v>
      </c>
    </row>
    <row r="10" spans="1:1" x14ac:dyDescent="0.25">
      <c r="A10" s="151"/>
    </row>
    <row r="11" spans="1:1" ht="60" x14ac:dyDescent="0.25">
      <c r="A11" s="153" t="s">
        <v>64</v>
      </c>
    </row>
    <row r="12" spans="1:1" x14ac:dyDescent="0.25">
      <c r="A12" s="151"/>
    </row>
    <row r="13" spans="1:1" x14ac:dyDescent="0.25">
      <c r="A13" s="152" t="s">
        <v>38</v>
      </c>
    </row>
    <row r="14" spans="1:1" x14ac:dyDescent="0.25">
      <c r="A14" s="151"/>
    </row>
    <row r="15" spans="1:1" ht="45" x14ac:dyDescent="0.25">
      <c r="A15" s="153" t="s">
        <v>65</v>
      </c>
    </row>
    <row r="16" spans="1:1" x14ac:dyDescent="0.25">
      <c r="A16" s="151"/>
    </row>
    <row r="17" spans="1:5" ht="105" x14ac:dyDescent="0.25">
      <c r="A17" s="153" t="s">
        <v>66</v>
      </c>
    </row>
    <row r="18" spans="1:5" x14ac:dyDescent="0.25">
      <c r="A18" s="151"/>
    </row>
    <row r="19" spans="1:5" x14ac:dyDescent="0.25">
      <c r="A19" s="152" t="s">
        <v>52</v>
      </c>
    </row>
    <row r="20" spans="1:5" ht="60" x14ac:dyDescent="0.25">
      <c r="A20" s="153" t="s">
        <v>67</v>
      </c>
    </row>
    <row r="21" spans="1:5" x14ac:dyDescent="0.25">
      <c r="A21" s="151"/>
    </row>
    <row r="22" spans="1:5" x14ac:dyDescent="0.25">
      <c r="A22" s="152" t="s">
        <v>53</v>
      </c>
    </row>
    <row r="23" spans="1:5" x14ac:dyDescent="0.25">
      <c r="A23" s="151"/>
    </row>
    <row r="24" spans="1:5" ht="75" x14ac:dyDescent="0.25">
      <c r="A24" s="153" t="s">
        <v>72</v>
      </c>
      <c r="B24" s="155"/>
      <c r="C24" s="155"/>
      <c r="D24" s="156"/>
      <c r="E24" s="156"/>
    </row>
    <row r="25" spans="1:5" x14ac:dyDescent="0.25">
      <c r="A25" s="151"/>
      <c r="D25" s="155"/>
    </row>
    <row r="26" spans="1:5" x14ac:dyDescent="0.25">
      <c r="A26" s="152" t="s">
        <v>54</v>
      </c>
    </row>
    <row r="27" spans="1:5" x14ac:dyDescent="0.25">
      <c r="A27" s="151"/>
    </row>
    <row r="28" spans="1:5" ht="30" x14ac:dyDescent="0.25">
      <c r="A28" s="153" t="s">
        <v>68</v>
      </c>
    </row>
    <row r="29" spans="1:5" x14ac:dyDescent="0.25">
      <c r="A29" s="151"/>
    </row>
    <row r="30" spans="1:5" x14ac:dyDescent="0.25">
      <c r="A30" s="152" t="s">
        <v>62</v>
      </c>
    </row>
    <row r="31" spans="1:5" x14ac:dyDescent="0.25">
      <c r="A31" s="151"/>
    </row>
    <row r="32" spans="1:5" ht="45" x14ac:dyDescent="0.25">
      <c r="A32" s="153" t="s">
        <v>69</v>
      </c>
    </row>
    <row r="33" spans="1:2" x14ac:dyDescent="0.25">
      <c r="A33" s="151"/>
    </row>
    <row r="34" spans="1:2" x14ac:dyDescent="0.25">
      <c r="A34" s="152" t="s">
        <v>55</v>
      </c>
    </row>
    <row r="35" spans="1:2" x14ac:dyDescent="0.25">
      <c r="A35" s="151"/>
    </row>
    <row r="36" spans="1:2" ht="30" x14ac:dyDescent="0.25">
      <c r="A36" s="153" t="s">
        <v>70</v>
      </c>
    </row>
    <row r="37" spans="1:2" x14ac:dyDescent="0.25">
      <c r="A37" s="151"/>
    </row>
    <row r="38" spans="1:2" ht="30" x14ac:dyDescent="0.25">
      <c r="A38" s="153" t="s">
        <v>71</v>
      </c>
      <c r="B38" s="155"/>
    </row>
    <row r="39" spans="1:2" x14ac:dyDescent="0.25">
      <c r="A39" s="151"/>
      <c r="B39" s="155"/>
    </row>
    <row r="40" spans="1:2" x14ac:dyDescent="0.25">
      <c r="A40" s="152" t="s">
        <v>43</v>
      </c>
    </row>
    <row r="41" spans="1:2" x14ac:dyDescent="0.25">
      <c r="A41" s="151"/>
    </row>
    <row r="42" spans="1:2" ht="60" x14ac:dyDescent="0.25">
      <c r="A42" s="153" t="s">
        <v>63</v>
      </c>
    </row>
  </sheetData>
  <pageMargins left="0.7" right="0.7" top="0.75" bottom="0.75" header="0.3" footer="0.3"/>
  <pageSetup paperSize="122" orientation="portrait" r:id="rId1"/>
  <rowBreaks count="1" manualBreakCount="1">
    <brk id="2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0"/>
  <sheetViews>
    <sheetView showGridLines="0" zoomScale="78" zoomScaleNormal="78" zoomScaleSheetLayoutView="100" workbookViewId="0">
      <selection activeCell="A9" sqref="A8:J9"/>
    </sheetView>
  </sheetViews>
  <sheetFormatPr baseColWidth="10" defaultRowHeight="12.75" x14ac:dyDescent="0.2"/>
  <cols>
    <col min="1" max="1" width="19.7109375" style="113" customWidth="1"/>
    <col min="2" max="6" width="10" style="113" customWidth="1"/>
    <col min="7" max="8" width="1" style="113" customWidth="1"/>
    <col min="9" max="10" width="10.140625" style="113" customWidth="1"/>
    <col min="11" max="11" width="13" style="113" customWidth="1"/>
    <col min="12" max="230" width="11.42578125" style="113"/>
    <col min="231" max="231" width="18.28515625" style="113" customWidth="1"/>
    <col min="232" max="236" width="10.140625" style="113" customWidth="1"/>
    <col min="237" max="237" width="2.5703125" style="113" customWidth="1"/>
    <col min="238" max="238" width="1.5703125" style="113" customWidth="1"/>
    <col min="239" max="240" width="12" style="113" customWidth="1"/>
    <col min="241" max="246" width="13" style="113" customWidth="1"/>
    <col min="247" max="247" width="10.28515625" style="113" customWidth="1"/>
    <col min="248" max="486" width="11.42578125" style="113"/>
    <col min="487" max="487" width="18.28515625" style="113" customWidth="1"/>
    <col min="488" max="492" width="10.140625" style="113" customWidth="1"/>
    <col min="493" max="493" width="2.5703125" style="113" customWidth="1"/>
    <col min="494" max="494" width="1.5703125" style="113" customWidth="1"/>
    <col min="495" max="496" width="12" style="113" customWidth="1"/>
    <col min="497" max="502" width="13" style="113" customWidth="1"/>
    <col min="503" max="503" width="10.28515625" style="113" customWidth="1"/>
    <col min="504" max="742" width="11.42578125" style="113"/>
    <col min="743" max="743" width="18.28515625" style="113" customWidth="1"/>
    <col min="744" max="748" width="10.140625" style="113" customWidth="1"/>
    <col min="749" max="749" width="2.5703125" style="113" customWidth="1"/>
    <col min="750" max="750" width="1.5703125" style="113" customWidth="1"/>
    <col min="751" max="752" width="12" style="113" customWidth="1"/>
    <col min="753" max="758" width="13" style="113" customWidth="1"/>
    <col min="759" max="759" width="10.28515625" style="113" customWidth="1"/>
    <col min="760" max="998" width="11.42578125" style="113"/>
    <col min="999" max="999" width="18.28515625" style="113" customWidth="1"/>
    <col min="1000" max="1004" width="10.140625" style="113" customWidth="1"/>
    <col min="1005" max="1005" width="2.5703125" style="113" customWidth="1"/>
    <col min="1006" max="1006" width="1.5703125" style="113" customWidth="1"/>
    <col min="1007" max="1008" width="12" style="113" customWidth="1"/>
    <col min="1009" max="1014" width="13" style="113" customWidth="1"/>
    <col min="1015" max="1015" width="10.28515625" style="113" customWidth="1"/>
    <col min="1016" max="1254" width="11.42578125" style="113"/>
    <col min="1255" max="1255" width="18.28515625" style="113" customWidth="1"/>
    <col min="1256" max="1260" width="10.140625" style="113" customWidth="1"/>
    <col min="1261" max="1261" width="2.5703125" style="113" customWidth="1"/>
    <col min="1262" max="1262" width="1.5703125" style="113" customWidth="1"/>
    <col min="1263" max="1264" width="12" style="113" customWidth="1"/>
    <col min="1265" max="1270" width="13" style="113" customWidth="1"/>
    <col min="1271" max="1271" width="10.28515625" style="113" customWidth="1"/>
    <col min="1272" max="1510" width="11.42578125" style="113"/>
    <col min="1511" max="1511" width="18.28515625" style="113" customWidth="1"/>
    <col min="1512" max="1516" width="10.140625" style="113" customWidth="1"/>
    <col min="1517" max="1517" width="2.5703125" style="113" customWidth="1"/>
    <col min="1518" max="1518" width="1.5703125" style="113" customWidth="1"/>
    <col min="1519" max="1520" width="12" style="113" customWidth="1"/>
    <col min="1521" max="1526" width="13" style="113" customWidth="1"/>
    <col min="1527" max="1527" width="10.28515625" style="113" customWidth="1"/>
    <col min="1528" max="1766" width="11.42578125" style="113"/>
    <col min="1767" max="1767" width="18.28515625" style="113" customWidth="1"/>
    <col min="1768" max="1772" width="10.140625" style="113" customWidth="1"/>
    <col min="1773" max="1773" width="2.5703125" style="113" customWidth="1"/>
    <col min="1774" max="1774" width="1.5703125" style="113" customWidth="1"/>
    <col min="1775" max="1776" width="12" style="113" customWidth="1"/>
    <col min="1777" max="1782" width="13" style="113" customWidth="1"/>
    <col min="1783" max="1783" width="10.28515625" style="113" customWidth="1"/>
    <col min="1784" max="2022" width="11.42578125" style="113"/>
    <col min="2023" max="2023" width="18.28515625" style="113" customWidth="1"/>
    <col min="2024" max="2028" width="10.140625" style="113" customWidth="1"/>
    <col min="2029" max="2029" width="2.5703125" style="113" customWidth="1"/>
    <col min="2030" max="2030" width="1.5703125" style="113" customWidth="1"/>
    <col min="2031" max="2032" width="12" style="113" customWidth="1"/>
    <col min="2033" max="2038" width="13" style="113" customWidth="1"/>
    <col min="2039" max="2039" width="10.28515625" style="113" customWidth="1"/>
    <col min="2040" max="2278" width="11.42578125" style="113"/>
    <col min="2279" max="2279" width="18.28515625" style="113" customWidth="1"/>
    <col min="2280" max="2284" width="10.140625" style="113" customWidth="1"/>
    <col min="2285" max="2285" width="2.5703125" style="113" customWidth="1"/>
    <col min="2286" max="2286" width="1.5703125" style="113" customWidth="1"/>
    <col min="2287" max="2288" width="12" style="113" customWidth="1"/>
    <col min="2289" max="2294" width="13" style="113" customWidth="1"/>
    <col min="2295" max="2295" width="10.28515625" style="113" customWidth="1"/>
    <col min="2296" max="2534" width="11.42578125" style="113"/>
    <col min="2535" max="2535" width="18.28515625" style="113" customWidth="1"/>
    <col min="2536" max="2540" width="10.140625" style="113" customWidth="1"/>
    <col min="2541" max="2541" width="2.5703125" style="113" customWidth="1"/>
    <col min="2542" max="2542" width="1.5703125" style="113" customWidth="1"/>
    <col min="2543" max="2544" width="12" style="113" customWidth="1"/>
    <col min="2545" max="2550" width="13" style="113" customWidth="1"/>
    <col min="2551" max="2551" width="10.28515625" style="113" customWidth="1"/>
    <col min="2552" max="2790" width="11.42578125" style="113"/>
    <col min="2791" max="2791" width="18.28515625" style="113" customWidth="1"/>
    <col min="2792" max="2796" width="10.140625" style="113" customWidth="1"/>
    <col min="2797" max="2797" width="2.5703125" style="113" customWidth="1"/>
    <col min="2798" max="2798" width="1.5703125" style="113" customWidth="1"/>
    <col min="2799" max="2800" width="12" style="113" customWidth="1"/>
    <col min="2801" max="2806" width="13" style="113" customWidth="1"/>
    <col min="2807" max="2807" width="10.28515625" style="113" customWidth="1"/>
    <col min="2808" max="3046" width="11.42578125" style="113"/>
    <col min="3047" max="3047" width="18.28515625" style="113" customWidth="1"/>
    <col min="3048" max="3052" width="10.140625" style="113" customWidth="1"/>
    <col min="3053" max="3053" width="2.5703125" style="113" customWidth="1"/>
    <col min="3054" max="3054" width="1.5703125" style="113" customWidth="1"/>
    <col min="3055" max="3056" width="12" style="113" customWidth="1"/>
    <col min="3057" max="3062" width="13" style="113" customWidth="1"/>
    <col min="3063" max="3063" width="10.28515625" style="113" customWidth="1"/>
    <col min="3064" max="3302" width="11.42578125" style="113"/>
    <col min="3303" max="3303" width="18.28515625" style="113" customWidth="1"/>
    <col min="3304" max="3308" width="10.140625" style="113" customWidth="1"/>
    <col min="3309" max="3309" width="2.5703125" style="113" customWidth="1"/>
    <col min="3310" max="3310" width="1.5703125" style="113" customWidth="1"/>
    <col min="3311" max="3312" width="12" style="113" customWidth="1"/>
    <col min="3313" max="3318" width="13" style="113" customWidth="1"/>
    <col min="3319" max="3319" width="10.28515625" style="113" customWidth="1"/>
    <col min="3320" max="3558" width="11.42578125" style="113"/>
    <col min="3559" max="3559" width="18.28515625" style="113" customWidth="1"/>
    <col min="3560" max="3564" width="10.140625" style="113" customWidth="1"/>
    <col min="3565" max="3565" width="2.5703125" style="113" customWidth="1"/>
    <col min="3566" max="3566" width="1.5703125" style="113" customWidth="1"/>
    <col min="3567" max="3568" width="12" style="113" customWidth="1"/>
    <col min="3569" max="3574" width="13" style="113" customWidth="1"/>
    <col min="3575" max="3575" width="10.28515625" style="113" customWidth="1"/>
    <col min="3576" max="3814" width="11.42578125" style="113"/>
    <col min="3815" max="3815" width="18.28515625" style="113" customWidth="1"/>
    <col min="3816" max="3820" width="10.140625" style="113" customWidth="1"/>
    <col min="3821" max="3821" width="2.5703125" style="113" customWidth="1"/>
    <col min="3822" max="3822" width="1.5703125" style="113" customWidth="1"/>
    <col min="3823" max="3824" width="12" style="113" customWidth="1"/>
    <col min="3825" max="3830" width="13" style="113" customWidth="1"/>
    <col min="3831" max="3831" width="10.28515625" style="113" customWidth="1"/>
    <col min="3832" max="4070" width="11.42578125" style="113"/>
    <col min="4071" max="4071" width="18.28515625" style="113" customWidth="1"/>
    <col min="4072" max="4076" width="10.140625" style="113" customWidth="1"/>
    <col min="4077" max="4077" width="2.5703125" style="113" customWidth="1"/>
    <col min="4078" max="4078" width="1.5703125" style="113" customWidth="1"/>
    <col min="4079" max="4080" width="12" style="113" customWidth="1"/>
    <col min="4081" max="4086" width="13" style="113" customWidth="1"/>
    <col min="4087" max="4087" width="10.28515625" style="113" customWidth="1"/>
    <col min="4088" max="4326" width="11.42578125" style="113"/>
    <col min="4327" max="4327" width="18.28515625" style="113" customWidth="1"/>
    <col min="4328" max="4332" width="10.140625" style="113" customWidth="1"/>
    <col min="4333" max="4333" width="2.5703125" style="113" customWidth="1"/>
    <col min="4334" max="4334" width="1.5703125" style="113" customWidth="1"/>
    <col min="4335" max="4336" width="12" style="113" customWidth="1"/>
    <col min="4337" max="4342" width="13" style="113" customWidth="1"/>
    <col min="4343" max="4343" width="10.28515625" style="113" customWidth="1"/>
    <col min="4344" max="4582" width="11.42578125" style="113"/>
    <col min="4583" max="4583" width="18.28515625" style="113" customWidth="1"/>
    <col min="4584" max="4588" width="10.140625" style="113" customWidth="1"/>
    <col min="4589" max="4589" width="2.5703125" style="113" customWidth="1"/>
    <col min="4590" max="4590" width="1.5703125" style="113" customWidth="1"/>
    <col min="4591" max="4592" width="12" style="113" customWidth="1"/>
    <col min="4593" max="4598" width="13" style="113" customWidth="1"/>
    <col min="4599" max="4599" width="10.28515625" style="113" customWidth="1"/>
    <col min="4600" max="4838" width="11.42578125" style="113"/>
    <col min="4839" max="4839" width="18.28515625" style="113" customWidth="1"/>
    <col min="4840" max="4844" width="10.140625" style="113" customWidth="1"/>
    <col min="4845" max="4845" width="2.5703125" style="113" customWidth="1"/>
    <col min="4846" max="4846" width="1.5703125" style="113" customWidth="1"/>
    <col min="4847" max="4848" width="12" style="113" customWidth="1"/>
    <col min="4849" max="4854" width="13" style="113" customWidth="1"/>
    <col min="4855" max="4855" width="10.28515625" style="113" customWidth="1"/>
    <col min="4856" max="5094" width="11.42578125" style="113"/>
    <col min="5095" max="5095" width="18.28515625" style="113" customWidth="1"/>
    <col min="5096" max="5100" width="10.140625" style="113" customWidth="1"/>
    <col min="5101" max="5101" width="2.5703125" style="113" customWidth="1"/>
    <col min="5102" max="5102" width="1.5703125" style="113" customWidth="1"/>
    <col min="5103" max="5104" width="12" style="113" customWidth="1"/>
    <col min="5105" max="5110" width="13" style="113" customWidth="1"/>
    <col min="5111" max="5111" width="10.28515625" style="113" customWidth="1"/>
    <col min="5112" max="5350" width="11.42578125" style="113"/>
    <col min="5351" max="5351" width="18.28515625" style="113" customWidth="1"/>
    <col min="5352" max="5356" width="10.140625" style="113" customWidth="1"/>
    <col min="5357" max="5357" width="2.5703125" style="113" customWidth="1"/>
    <col min="5358" max="5358" width="1.5703125" style="113" customWidth="1"/>
    <col min="5359" max="5360" width="12" style="113" customWidth="1"/>
    <col min="5361" max="5366" width="13" style="113" customWidth="1"/>
    <col min="5367" max="5367" width="10.28515625" style="113" customWidth="1"/>
    <col min="5368" max="5606" width="11.42578125" style="113"/>
    <col min="5607" max="5607" width="18.28515625" style="113" customWidth="1"/>
    <col min="5608" max="5612" width="10.140625" style="113" customWidth="1"/>
    <col min="5613" max="5613" width="2.5703125" style="113" customWidth="1"/>
    <col min="5614" max="5614" width="1.5703125" style="113" customWidth="1"/>
    <col min="5615" max="5616" width="12" style="113" customWidth="1"/>
    <col min="5617" max="5622" width="13" style="113" customWidth="1"/>
    <col min="5623" max="5623" width="10.28515625" style="113" customWidth="1"/>
    <col min="5624" max="5862" width="11.42578125" style="113"/>
    <col min="5863" max="5863" width="18.28515625" style="113" customWidth="1"/>
    <col min="5864" max="5868" width="10.140625" style="113" customWidth="1"/>
    <col min="5869" max="5869" width="2.5703125" style="113" customWidth="1"/>
    <col min="5870" max="5870" width="1.5703125" style="113" customWidth="1"/>
    <col min="5871" max="5872" width="12" style="113" customWidth="1"/>
    <col min="5873" max="5878" width="13" style="113" customWidth="1"/>
    <col min="5879" max="5879" width="10.28515625" style="113" customWidth="1"/>
    <col min="5880" max="6118" width="11.42578125" style="113"/>
    <col min="6119" max="6119" width="18.28515625" style="113" customWidth="1"/>
    <col min="6120" max="6124" width="10.140625" style="113" customWidth="1"/>
    <col min="6125" max="6125" width="2.5703125" style="113" customWidth="1"/>
    <col min="6126" max="6126" width="1.5703125" style="113" customWidth="1"/>
    <col min="6127" max="6128" width="12" style="113" customWidth="1"/>
    <col min="6129" max="6134" width="13" style="113" customWidth="1"/>
    <col min="6135" max="6135" width="10.28515625" style="113" customWidth="1"/>
    <col min="6136" max="6374" width="11.42578125" style="113"/>
    <col min="6375" max="6375" width="18.28515625" style="113" customWidth="1"/>
    <col min="6376" max="6380" width="10.140625" style="113" customWidth="1"/>
    <col min="6381" max="6381" width="2.5703125" style="113" customWidth="1"/>
    <col min="6382" max="6382" width="1.5703125" style="113" customWidth="1"/>
    <col min="6383" max="6384" width="12" style="113" customWidth="1"/>
    <col min="6385" max="6390" width="13" style="113" customWidth="1"/>
    <col min="6391" max="6391" width="10.28515625" style="113" customWidth="1"/>
    <col min="6392" max="6630" width="11.42578125" style="113"/>
    <col min="6631" max="6631" width="18.28515625" style="113" customWidth="1"/>
    <col min="6632" max="6636" width="10.140625" style="113" customWidth="1"/>
    <col min="6637" max="6637" width="2.5703125" style="113" customWidth="1"/>
    <col min="6638" max="6638" width="1.5703125" style="113" customWidth="1"/>
    <col min="6639" max="6640" width="12" style="113" customWidth="1"/>
    <col min="6641" max="6646" width="13" style="113" customWidth="1"/>
    <col min="6647" max="6647" width="10.28515625" style="113" customWidth="1"/>
    <col min="6648" max="6886" width="11.42578125" style="113"/>
    <col min="6887" max="6887" width="18.28515625" style="113" customWidth="1"/>
    <col min="6888" max="6892" width="10.140625" style="113" customWidth="1"/>
    <col min="6893" max="6893" width="2.5703125" style="113" customWidth="1"/>
    <col min="6894" max="6894" width="1.5703125" style="113" customWidth="1"/>
    <col min="6895" max="6896" width="12" style="113" customWidth="1"/>
    <col min="6897" max="6902" width="13" style="113" customWidth="1"/>
    <col min="6903" max="6903" width="10.28515625" style="113" customWidth="1"/>
    <col min="6904" max="7142" width="11.42578125" style="113"/>
    <col min="7143" max="7143" width="18.28515625" style="113" customWidth="1"/>
    <col min="7144" max="7148" width="10.140625" style="113" customWidth="1"/>
    <col min="7149" max="7149" width="2.5703125" style="113" customWidth="1"/>
    <col min="7150" max="7150" width="1.5703125" style="113" customWidth="1"/>
    <col min="7151" max="7152" width="12" style="113" customWidth="1"/>
    <col min="7153" max="7158" width="13" style="113" customWidth="1"/>
    <col min="7159" max="7159" width="10.28515625" style="113" customWidth="1"/>
    <col min="7160" max="7398" width="11.42578125" style="113"/>
    <col min="7399" max="7399" width="18.28515625" style="113" customWidth="1"/>
    <col min="7400" max="7404" width="10.140625" style="113" customWidth="1"/>
    <col min="7405" max="7405" width="2.5703125" style="113" customWidth="1"/>
    <col min="7406" max="7406" width="1.5703125" style="113" customWidth="1"/>
    <col min="7407" max="7408" width="12" style="113" customWidth="1"/>
    <col min="7409" max="7414" width="13" style="113" customWidth="1"/>
    <col min="7415" max="7415" width="10.28515625" style="113" customWidth="1"/>
    <col min="7416" max="7654" width="11.42578125" style="113"/>
    <col min="7655" max="7655" width="18.28515625" style="113" customWidth="1"/>
    <col min="7656" max="7660" width="10.140625" style="113" customWidth="1"/>
    <col min="7661" max="7661" width="2.5703125" style="113" customWidth="1"/>
    <col min="7662" max="7662" width="1.5703125" style="113" customWidth="1"/>
    <col min="7663" max="7664" width="12" style="113" customWidth="1"/>
    <col min="7665" max="7670" width="13" style="113" customWidth="1"/>
    <col min="7671" max="7671" width="10.28515625" style="113" customWidth="1"/>
    <col min="7672" max="7910" width="11.42578125" style="113"/>
    <col min="7911" max="7911" width="18.28515625" style="113" customWidth="1"/>
    <col min="7912" max="7916" width="10.140625" style="113" customWidth="1"/>
    <col min="7917" max="7917" width="2.5703125" style="113" customWidth="1"/>
    <col min="7918" max="7918" width="1.5703125" style="113" customWidth="1"/>
    <col min="7919" max="7920" width="12" style="113" customWidth="1"/>
    <col min="7921" max="7926" width="13" style="113" customWidth="1"/>
    <col min="7927" max="7927" width="10.28515625" style="113" customWidth="1"/>
    <col min="7928" max="8166" width="11.42578125" style="113"/>
    <col min="8167" max="8167" width="18.28515625" style="113" customWidth="1"/>
    <col min="8168" max="8172" width="10.140625" style="113" customWidth="1"/>
    <col min="8173" max="8173" width="2.5703125" style="113" customWidth="1"/>
    <col min="8174" max="8174" width="1.5703125" style="113" customWidth="1"/>
    <col min="8175" max="8176" width="12" style="113" customWidth="1"/>
    <col min="8177" max="8182" width="13" style="113" customWidth="1"/>
    <col min="8183" max="8183" width="10.28515625" style="113" customWidth="1"/>
    <col min="8184" max="8422" width="11.42578125" style="113"/>
    <col min="8423" max="8423" width="18.28515625" style="113" customWidth="1"/>
    <col min="8424" max="8428" width="10.140625" style="113" customWidth="1"/>
    <col min="8429" max="8429" width="2.5703125" style="113" customWidth="1"/>
    <col min="8430" max="8430" width="1.5703125" style="113" customWidth="1"/>
    <col min="8431" max="8432" width="12" style="113" customWidth="1"/>
    <col min="8433" max="8438" width="13" style="113" customWidth="1"/>
    <col min="8439" max="8439" width="10.28515625" style="113" customWidth="1"/>
    <col min="8440" max="8678" width="11.42578125" style="113"/>
    <col min="8679" max="8679" width="18.28515625" style="113" customWidth="1"/>
    <col min="8680" max="8684" width="10.140625" style="113" customWidth="1"/>
    <col min="8685" max="8685" width="2.5703125" style="113" customWidth="1"/>
    <col min="8686" max="8686" width="1.5703125" style="113" customWidth="1"/>
    <col min="8687" max="8688" width="12" style="113" customWidth="1"/>
    <col min="8689" max="8694" width="13" style="113" customWidth="1"/>
    <col min="8695" max="8695" width="10.28515625" style="113" customWidth="1"/>
    <col min="8696" max="8934" width="11.42578125" style="113"/>
    <col min="8935" max="8935" width="18.28515625" style="113" customWidth="1"/>
    <col min="8936" max="8940" width="10.140625" style="113" customWidth="1"/>
    <col min="8941" max="8941" width="2.5703125" style="113" customWidth="1"/>
    <col min="8942" max="8942" width="1.5703125" style="113" customWidth="1"/>
    <col min="8943" max="8944" width="12" style="113" customWidth="1"/>
    <col min="8945" max="8950" width="13" style="113" customWidth="1"/>
    <col min="8951" max="8951" width="10.28515625" style="113" customWidth="1"/>
    <col min="8952" max="9190" width="11.42578125" style="113"/>
    <col min="9191" max="9191" width="18.28515625" style="113" customWidth="1"/>
    <col min="9192" max="9196" width="10.140625" style="113" customWidth="1"/>
    <col min="9197" max="9197" width="2.5703125" style="113" customWidth="1"/>
    <col min="9198" max="9198" width="1.5703125" style="113" customWidth="1"/>
    <col min="9199" max="9200" width="12" style="113" customWidth="1"/>
    <col min="9201" max="9206" width="13" style="113" customWidth="1"/>
    <col min="9207" max="9207" width="10.28515625" style="113" customWidth="1"/>
    <col min="9208" max="9446" width="11.42578125" style="113"/>
    <col min="9447" max="9447" width="18.28515625" style="113" customWidth="1"/>
    <col min="9448" max="9452" width="10.140625" style="113" customWidth="1"/>
    <col min="9453" max="9453" width="2.5703125" style="113" customWidth="1"/>
    <col min="9454" max="9454" width="1.5703125" style="113" customWidth="1"/>
    <col min="9455" max="9456" width="12" style="113" customWidth="1"/>
    <col min="9457" max="9462" width="13" style="113" customWidth="1"/>
    <col min="9463" max="9463" width="10.28515625" style="113" customWidth="1"/>
    <col min="9464" max="9702" width="11.42578125" style="113"/>
    <col min="9703" max="9703" width="18.28515625" style="113" customWidth="1"/>
    <col min="9704" max="9708" width="10.140625" style="113" customWidth="1"/>
    <col min="9709" max="9709" width="2.5703125" style="113" customWidth="1"/>
    <col min="9710" max="9710" width="1.5703125" style="113" customWidth="1"/>
    <col min="9711" max="9712" width="12" style="113" customWidth="1"/>
    <col min="9713" max="9718" width="13" style="113" customWidth="1"/>
    <col min="9719" max="9719" width="10.28515625" style="113" customWidth="1"/>
    <col min="9720" max="9958" width="11.42578125" style="113"/>
    <col min="9959" max="9959" width="18.28515625" style="113" customWidth="1"/>
    <col min="9960" max="9964" width="10.140625" style="113" customWidth="1"/>
    <col min="9965" max="9965" width="2.5703125" style="113" customWidth="1"/>
    <col min="9966" max="9966" width="1.5703125" style="113" customWidth="1"/>
    <col min="9967" max="9968" width="12" style="113" customWidth="1"/>
    <col min="9969" max="9974" width="13" style="113" customWidth="1"/>
    <col min="9975" max="9975" width="10.28515625" style="113" customWidth="1"/>
    <col min="9976" max="10214" width="11.42578125" style="113"/>
    <col min="10215" max="10215" width="18.28515625" style="113" customWidth="1"/>
    <col min="10216" max="10220" width="10.140625" style="113" customWidth="1"/>
    <col min="10221" max="10221" width="2.5703125" style="113" customWidth="1"/>
    <col min="10222" max="10222" width="1.5703125" style="113" customWidth="1"/>
    <col min="10223" max="10224" width="12" style="113" customWidth="1"/>
    <col min="10225" max="10230" width="13" style="113" customWidth="1"/>
    <col min="10231" max="10231" width="10.28515625" style="113" customWidth="1"/>
    <col min="10232" max="10470" width="11.42578125" style="113"/>
    <col min="10471" max="10471" width="18.28515625" style="113" customWidth="1"/>
    <col min="10472" max="10476" width="10.140625" style="113" customWidth="1"/>
    <col min="10477" max="10477" width="2.5703125" style="113" customWidth="1"/>
    <col min="10478" max="10478" width="1.5703125" style="113" customWidth="1"/>
    <col min="10479" max="10480" width="12" style="113" customWidth="1"/>
    <col min="10481" max="10486" width="13" style="113" customWidth="1"/>
    <col min="10487" max="10487" width="10.28515625" style="113" customWidth="1"/>
    <col min="10488" max="10726" width="11.42578125" style="113"/>
    <col min="10727" max="10727" width="18.28515625" style="113" customWidth="1"/>
    <col min="10728" max="10732" width="10.140625" style="113" customWidth="1"/>
    <col min="10733" max="10733" width="2.5703125" style="113" customWidth="1"/>
    <col min="10734" max="10734" width="1.5703125" style="113" customWidth="1"/>
    <col min="10735" max="10736" width="12" style="113" customWidth="1"/>
    <col min="10737" max="10742" width="13" style="113" customWidth="1"/>
    <col min="10743" max="10743" width="10.28515625" style="113" customWidth="1"/>
    <col min="10744" max="10982" width="11.42578125" style="113"/>
    <col min="10983" max="10983" width="18.28515625" style="113" customWidth="1"/>
    <col min="10984" max="10988" width="10.140625" style="113" customWidth="1"/>
    <col min="10989" max="10989" width="2.5703125" style="113" customWidth="1"/>
    <col min="10990" max="10990" width="1.5703125" style="113" customWidth="1"/>
    <col min="10991" max="10992" width="12" style="113" customWidth="1"/>
    <col min="10993" max="10998" width="13" style="113" customWidth="1"/>
    <col min="10999" max="10999" width="10.28515625" style="113" customWidth="1"/>
    <col min="11000" max="11238" width="11.42578125" style="113"/>
    <col min="11239" max="11239" width="18.28515625" style="113" customWidth="1"/>
    <col min="11240" max="11244" width="10.140625" style="113" customWidth="1"/>
    <col min="11245" max="11245" width="2.5703125" style="113" customWidth="1"/>
    <col min="11246" max="11246" width="1.5703125" style="113" customWidth="1"/>
    <col min="11247" max="11248" width="12" style="113" customWidth="1"/>
    <col min="11249" max="11254" width="13" style="113" customWidth="1"/>
    <col min="11255" max="11255" width="10.28515625" style="113" customWidth="1"/>
    <col min="11256" max="11494" width="11.42578125" style="113"/>
    <col min="11495" max="11495" width="18.28515625" style="113" customWidth="1"/>
    <col min="11496" max="11500" width="10.140625" style="113" customWidth="1"/>
    <col min="11501" max="11501" width="2.5703125" style="113" customWidth="1"/>
    <col min="11502" max="11502" width="1.5703125" style="113" customWidth="1"/>
    <col min="11503" max="11504" width="12" style="113" customWidth="1"/>
    <col min="11505" max="11510" width="13" style="113" customWidth="1"/>
    <col min="11511" max="11511" width="10.28515625" style="113" customWidth="1"/>
    <col min="11512" max="11750" width="11.42578125" style="113"/>
    <col min="11751" max="11751" width="18.28515625" style="113" customWidth="1"/>
    <col min="11752" max="11756" width="10.140625" style="113" customWidth="1"/>
    <col min="11757" max="11757" width="2.5703125" style="113" customWidth="1"/>
    <col min="11758" max="11758" width="1.5703125" style="113" customWidth="1"/>
    <col min="11759" max="11760" width="12" style="113" customWidth="1"/>
    <col min="11761" max="11766" width="13" style="113" customWidth="1"/>
    <col min="11767" max="11767" width="10.28515625" style="113" customWidth="1"/>
    <col min="11768" max="12006" width="11.42578125" style="113"/>
    <col min="12007" max="12007" width="18.28515625" style="113" customWidth="1"/>
    <col min="12008" max="12012" width="10.140625" style="113" customWidth="1"/>
    <col min="12013" max="12013" width="2.5703125" style="113" customWidth="1"/>
    <col min="12014" max="12014" width="1.5703125" style="113" customWidth="1"/>
    <col min="12015" max="12016" width="12" style="113" customWidth="1"/>
    <col min="12017" max="12022" width="13" style="113" customWidth="1"/>
    <col min="12023" max="12023" width="10.28515625" style="113" customWidth="1"/>
    <col min="12024" max="12262" width="11.42578125" style="113"/>
    <col min="12263" max="12263" width="18.28515625" style="113" customWidth="1"/>
    <col min="12264" max="12268" width="10.140625" style="113" customWidth="1"/>
    <col min="12269" max="12269" width="2.5703125" style="113" customWidth="1"/>
    <col min="12270" max="12270" width="1.5703125" style="113" customWidth="1"/>
    <col min="12271" max="12272" width="12" style="113" customWidth="1"/>
    <col min="12273" max="12278" width="13" style="113" customWidth="1"/>
    <col min="12279" max="12279" width="10.28515625" style="113" customWidth="1"/>
    <col min="12280" max="12518" width="11.42578125" style="113"/>
    <col min="12519" max="12519" width="18.28515625" style="113" customWidth="1"/>
    <col min="12520" max="12524" width="10.140625" style="113" customWidth="1"/>
    <col min="12525" max="12525" width="2.5703125" style="113" customWidth="1"/>
    <col min="12526" max="12526" width="1.5703125" style="113" customWidth="1"/>
    <col min="12527" max="12528" width="12" style="113" customWidth="1"/>
    <col min="12529" max="12534" width="13" style="113" customWidth="1"/>
    <col min="12535" max="12535" width="10.28515625" style="113" customWidth="1"/>
    <col min="12536" max="12774" width="11.42578125" style="113"/>
    <col min="12775" max="12775" width="18.28515625" style="113" customWidth="1"/>
    <col min="12776" max="12780" width="10.140625" style="113" customWidth="1"/>
    <col min="12781" max="12781" width="2.5703125" style="113" customWidth="1"/>
    <col min="12782" max="12782" width="1.5703125" style="113" customWidth="1"/>
    <col min="12783" max="12784" width="12" style="113" customWidth="1"/>
    <col min="12785" max="12790" width="13" style="113" customWidth="1"/>
    <col min="12791" max="12791" width="10.28515625" style="113" customWidth="1"/>
    <col min="12792" max="13030" width="11.42578125" style="113"/>
    <col min="13031" max="13031" width="18.28515625" style="113" customWidth="1"/>
    <col min="13032" max="13036" width="10.140625" style="113" customWidth="1"/>
    <col min="13037" max="13037" width="2.5703125" style="113" customWidth="1"/>
    <col min="13038" max="13038" width="1.5703125" style="113" customWidth="1"/>
    <col min="13039" max="13040" width="12" style="113" customWidth="1"/>
    <col min="13041" max="13046" width="13" style="113" customWidth="1"/>
    <col min="13047" max="13047" width="10.28515625" style="113" customWidth="1"/>
    <col min="13048" max="13286" width="11.42578125" style="113"/>
    <col min="13287" max="13287" width="18.28515625" style="113" customWidth="1"/>
    <col min="13288" max="13292" width="10.140625" style="113" customWidth="1"/>
    <col min="13293" max="13293" width="2.5703125" style="113" customWidth="1"/>
    <col min="13294" max="13294" width="1.5703125" style="113" customWidth="1"/>
    <col min="13295" max="13296" width="12" style="113" customWidth="1"/>
    <col min="13297" max="13302" width="13" style="113" customWidth="1"/>
    <col min="13303" max="13303" width="10.28515625" style="113" customWidth="1"/>
    <col min="13304" max="13542" width="11.42578125" style="113"/>
    <col min="13543" max="13543" width="18.28515625" style="113" customWidth="1"/>
    <col min="13544" max="13548" width="10.140625" style="113" customWidth="1"/>
    <col min="13549" max="13549" width="2.5703125" style="113" customWidth="1"/>
    <col min="13550" max="13550" width="1.5703125" style="113" customWidth="1"/>
    <col min="13551" max="13552" width="12" style="113" customWidth="1"/>
    <col min="13553" max="13558" width="13" style="113" customWidth="1"/>
    <col min="13559" max="13559" width="10.28515625" style="113" customWidth="1"/>
    <col min="13560" max="13798" width="11.42578125" style="113"/>
    <col min="13799" max="13799" width="18.28515625" style="113" customWidth="1"/>
    <col min="13800" max="13804" width="10.140625" style="113" customWidth="1"/>
    <col min="13805" max="13805" width="2.5703125" style="113" customWidth="1"/>
    <col min="13806" max="13806" width="1.5703125" style="113" customWidth="1"/>
    <col min="13807" max="13808" width="12" style="113" customWidth="1"/>
    <col min="13809" max="13814" width="13" style="113" customWidth="1"/>
    <col min="13815" max="13815" width="10.28515625" style="113" customWidth="1"/>
    <col min="13816" max="14054" width="11.42578125" style="113"/>
    <col min="14055" max="14055" width="18.28515625" style="113" customWidth="1"/>
    <col min="14056" max="14060" width="10.140625" style="113" customWidth="1"/>
    <col min="14061" max="14061" width="2.5703125" style="113" customWidth="1"/>
    <col min="14062" max="14062" width="1.5703125" style="113" customWidth="1"/>
    <col min="14063" max="14064" width="12" style="113" customWidth="1"/>
    <col min="14065" max="14070" width="13" style="113" customWidth="1"/>
    <col min="14071" max="14071" width="10.28515625" style="113" customWidth="1"/>
    <col min="14072" max="14310" width="11.42578125" style="113"/>
    <col min="14311" max="14311" width="18.28515625" style="113" customWidth="1"/>
    <col min="14312" max="14316" width="10.140625" style="113" customWidth="1"/>
    <col min="14317" max="14317" width="2.5703125" style="113" customWidth="1"/>
    <col min="14318" max="14318" width="1.5703125" style="113" customWidth="1"/>
    <col min="14319" max="14320" width="12" style="113" customWidth="1"/>
    <col min="14321" max="14326" width="13" style="113" customWidth="1"/>
    <col min="14327" max="14327" width="10.28515625" style="113" customWidth="1"/>
    <col min="14328" max="14566" width="11.42578125" style="113"/>
    <col min="14567" max="14567" width="18.28515625" style="113" customWidth="1"/>
    <col min="14568" max="14572" width="10.140625" style="113" customWidth="1"/>
    <col min="14573" max="14573" width="2.5703125" style="113" customWidth="1"/>
    <col min="14574" max="14574" width="1.5703125" style="113" customWidth="1"/>
    <col min="14575" max="14576" width="12" style="113" customWidth="1"/>
    <col min="14577" max="14582" width="13" style="113" customWidth="1"/>
    <col min="14583" max="14583" width="10.28515625" style="113" customWidth="1"/>
    <col min="14584" max="14822" width="11.42578125" style="113"/>
    <col min="14823" max="14823" width="18.28515625" style="113" customWidth="1"/>
    <col min="14824" max="14828" width="10.140625" style="113" customWidth="1"/>
    <col min="14829" max="14829" width="2.5703125" style="113" customWidth="1"/>
    <col min="14830" max="14830" width="1.5703125" style="113" customWidth="1"/>
    <col min="14831" max="14832" width="12" style="113" customWidth="1"/>
    <col min="14833" max="14838" width="13" style="113" customWidth="1"/>
    <col min="14839" max="14839" width="10.28515625" style="113" customWidth="1"/>
    <col min="14840" max="15078" width="11.42578125" style="113"/>
    <col min="15079" max="15079" width="18.28515625" style="113" customWidth="1"/>
    <col min="15080" max="15084" width="10.140625" style="113" customWidth="1"/>
    <col min="15085" max="15085" width="2.5703125" style="113" customWidth="1"/>
    <col min="15086" max="15086" width="1.5703125" style="113" customWidth="1"/>
    <col min="15087" max="15088" width="12" style="113" customWidth="1"/>
    <col min="15089" max="15094" width="13" style="113" customWidth="1"/>
    <col min="15095" max="15095" width="10.28515625" style="113" customWidth="1"/>
    <col min="15096" max="15334" width="11.42578125" style="113"/>
    <col min="15335" max="15335" width="18.28515625" style="113" customWidth="1"/>
    <col min="15336" max="15340" width="10.140625" style="113" customWidth="1"/>
    <col min="15341" max="15341" width="2.5703125" style="113" customWidth="1"/>
    <col min="15342" max="15342" width="1.5703125" style="113" customWidth="1"/>
    <col min="15343" max="15344" width="12" style="113" customWidth="1"/>
    <col min="15345" max="15350" width="13" style="113" customWidth="1"/>
    <col min="15351" max="15351" width="10.28515625" style="113" customWidth="1"/>
    <col min="15352" max="15590" width="11.42578125" style="113"/>
    <col min="15591" max="15591" width="18.28515625" style="113" customWidth="1"/>
    <col min="15592" max="15596" width="10.140625" style="113" customWidth="1"/>
    <col min="15597" max="15597" width="2.5703125" style="113" customWidth="1"/>
    <col min="15598" max="15598" width="1.5703125" style="113" customWidth="1"/>
    <col min="15599" max="15600" width="12" style="113" customWidth="1"/>
    <col min="15601" max="15606" width="13" style="113" customWidth="1"/>
    <col min="15607" max="15607" width="10.28515625" style="113" customWidth="1"/>
    <col min="15608" max="15846" width="11.42578125" style="113"/>
    <col min="15847" max="15847" width="18.28515625" style="113" customWidth="1"/>
    <col min="15848" max="15852" width="10.140625" style="113" customWidth="1"/>
    <col min="15853" max="15853" width="2.5703125" style="113" customWidth="1"/>
    <col min="15854" max="15854" width="1.5703125" style="113" customWidth="1"/>
    <col min="15855" max="15856" width="12" style="113" customWidth="1"/>
    <col min="15857" max="15862" width="13" style="113" customWidth="1"/>
    <col min="15863" max="15863" width="10.28515625" style="113" customWidth="1"/>
    <col min="15864" max="16102" width="11.42578125" style="113"/>
    <col min="16103" max="16103" width="18.28515625" style="113" customWidth="1"/>
    <col min="16104" max="16108" width="10.140625" style="113" customWidth="1"/>
    <col min="16109" max="16109" width="2.5703125" style="113" customWidth="1"/>
    <col min="16110" max="16110" width="1.5703125" style="113" customWidth="1"/>
    <col min="16111" max="16112" width="12" style="113" customWidth="1"/>
    <col min="16113" max="16118" width="13" style="113" customWidth="1"/>
    <col min="16119" max="16119" width="10.28515625" style="113" customWidth="1"/>
    <col min="16120" max="16384" width="11.42578125" style="113"/>
  </cols>
  <sheetData>
    <row r="1" spans="1:13" s="91" customFormat="1" ht="21" customHeight="1" x14ac:dyDescent="0.25">
      <c r="A1"/>
      <c r="B1" s="144"/>
      <c r="C1" s="144"/>
      <c r="D1" s="144"/>
      <c r="E1" s="144"/>
      <c r="F1" s="144"/>
      <c r="G1" s="144"/>
      <c r="H1" s="144"/>
      <c r="I1" s="144"/>
      <c r="J1" s="144"/>
    </row>
    <row r="2" spans="1:13" s="91" customFormat="1" ht="21" customHeight="1" x14ac:dyDescent="0.15">
      <c r="A2" s="144"/>
      <c r="B2" s="144"/>
      <c r="C2" s="144"/>
      <c r="D2" s="144"/>
      <c r="E2" s="144"/>
      <c r="F2" s="144"/>
      <c r="G2" s="144"/>
      <c r="H2" s="144"/>
      <c r="I2" s="144"/>
      <c r="J2" s="144"/>
    </row>
    <row r="3" spans="1:13" s="91" customFormat="1" ht="21" customHeight="1" x14ac:dyDescent="0.15">
      <c r="A3" s="144"/>
      <c r="B3" s="144"/>
      <c r="C3" s="144"/>
      <c r="D3" s="144"/>
      <c r="E3" s="144"/>
      <c r="F3" s="144"/>
      <c r="G3" s="144"/>
      <c r="H3" s="144"/>
      <c r="I3" s="144"/>
      <c r="J3" s="144"/>
    </row>
    <row r="4" spans="1:13" s="91" customFormat="1" ht="18" customHeight="1" x14ac:dyDescent="0.15">
      <c r="A4" s="144"/>
      <c r="B4" s="144"/>
      <c r="C4" s="144"/>
      <c r="D4" s="144"/>
      <c r="E4" s="144"/>
      <c r="F4" s="144"/>
      <c r="G4" s="144"/>
      <c r="H4" s="144"/>
      <c r="I4" s="144"/>
      <c r="J4" s="144"/>
    </row>
    <row r="5" spans="1:13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3" s="91" customFormat="1" ht="12" customHeight="1" x14ac:dyDescent="0.15">
      <c r="A6" s="126"/>
      <c r="B6" s="127"/>
      <c r="C6" s="127"/>
      <c r="D6" s="127"/>
      <c r="E6" s="94"/>
      <c r="F6" s="93"/>
      <c r="G6" s="93"/>
      <c r="H6" s="93"/>
      <c r="I6" s="93"/>
      <c r="J6" s="93"/>
    </row>
    <row r="7" spans="1:13" s="91" customFormat="1" ht="11.25" customHeight="1" x14ac:dyDescent="0.15">
      <c r="C7" s="92"/>
      <c r="D7" s="92"/>
      <c r="E7" s="92"/>
      <c r="F7" s="93"/>
      <c r="G7" s="92"/>
      <c r="H7" s="92"/>
      <c r="I7" s="92"/>
    </row>
    <row r="8" spans="1:13" s="91" customFormat="1" ht="24.75" customHeight="1" x14ac:dyDescent="0.15">
      <c r="A8" s="268" t="s">
        <v>132</v>
      </c>
      <c r="B8" s="268"/>
      <c r="C8" s="268"/>
      <c r="D8" s="268"/>
      <c r="E8" s="268"/>
      <c r="F8" s="268"/>
      <c r="G8" s="268"/>
      <c r="H8" s="268"/>
      <c r="I8" s="268"/>
      <c r="J8" s="268"/>
      <c r="M8" s="91" t="s">
        <v>45</v>
      </c>
    </row>
    <row r="9" spans="1:13" s="91" customFormat="1" ht="24.75" customHeight="1" x14ac:dyDescent="0.15">
      <c r="A9" s="274" t="s">
        <v>47</v>
      </c>
      <c r="B9" s="274"/>
      <c r="C9" s="274"/>
      <c r="D9" s="274"/>
      <c r="E9" s="274"/>
      <c r="F9" s="274"/>
      <c r="G9" s="274"/>
      <c r="H9" s="274"/>
      <c r="I9" s="274"/>
      <c r="J9" s="274"/>
    </row>
    <row r="10" spans="1:13" s="91" customFormat="1" ht="18.75" customHeight="1" x14ac:dyDescent="0.15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95"/>
    </row>
    <row r="11" spans="1:13" s="99" customFormat="1" ht="29.25" customHeight="1" x14ac:dyDescent="0.25">
      <c r="A11" s="224"/>
      <c r="B11" s="275">
        <v>2013</v>
      </c>
      <c r="C11" s="275">
        <v>2014</v>
      </c>
      <c r="D11" s="275">
        <v>2015</v>
      </c>
      <c r="E11" s="275">
        <v>2016</v>
      </c>
      <c r="F11" s="275">
        <v>2017</v>
      </c>
      <c r="G11" s="231"/>
      <c r="H11" s="232"/>
      <c r="I11" s="276" t="s">
        <v>73</v>
      </c>
      <c r="J11" s="276"/>
    </row>
    <row r="12" spans="1:13" s="102" customFormat="1" ht="29.25" customHeight="1" x14ac:dyDescent="0.25">
      <c r="A12" s="225"/>
      <c r="B12" s="275"/>
      <c r="C12" s="275"/>
      <c r="D12" s="275"/>
      <c r="E12" s="275"/>
      <c r="F12" s="275"/>
      <c r="G12" s="231"/>
      <c r="H12" s="232"/>
      <c r="I12" s="226" t="s">
        <v>0</v>
      </c>
      <c r="J12" s="226" t="s">
        <v>1</v>
      </c>
      <c r="K12" s="101"/>
    </row>
    <row r="13" spans="1:13" s="102" customFormat="1" ht="60.75" customHeight="1" x14ac:dyDescent="0.25">
      <c r="A13" s="227" t="s">
        <v>125</v>
      </c>
      <c r="B13" s="228">
        <v>14474</v>
      </c>
      <c r="C13" s="228">
        <v>15371</v>
      </c>
      <c r="D13" s="228">
        <v>14532</v>
      </c>
      <c r="E13" s="228">
        <v>14606</v>
      </c>
      <c r="F13" s="228">
        <v>12105</v>
      </c>
      <c r="G13" s="231"/>
      <c r="H13" s="233"/>
      <c r="I13" s="229">
        <f>F13-E13</f>
        <v>-2501</v>
      </c>
      <c r="J13" s="230">
        <f>F13/E13-1</f>
        <v>-0.17123100095851018</v>
      </c>
      <c r="K13" s="101"/>
      <c r="L13" s="107"/>
    </row>
    <row r="14" spans="1:13" s="102" customFormat="1" ht="12" customHeight="1" x14ac:dyDescent="0.25">
      <c r="A14" s="108"/>
      <c r="B14" s="109"/>
      <c r="C14" s="109"/>
      <c r="D14" s="109"/>
      <c r="E14" s="109"/>
      <c r="F14" s="109"/>
      <c r="G14" s="160"/>
      <c r="H14" s="160"/>
      <c r="I14" s="160"/>
      <c r="J14" s="160"/>
      <c r="K14" s="161"/>
    </row>
    <row r="15" spans="1:13" ht="18" customHeight="1" x14ac:dyDescent="0.2">
      <c r="A15" s="114"/>
      <c r="B15" s="115"/>
      <c r="C15" s="115"/>
      <c r="D15" s="115"/>
      <c r="E15" s="115"/>
      <c r="F15" s="115"/>
      <c r="G15" s="115"/>
      <c r="H15" s="115"/>
      <c r="I15" s="116"/>
      <c r="J15" s="116"/>
      <c r="K15" s="267"/>
    </row>
    <row r="16" spans="1:13" ht="18" customHeight="1" x14ac:dyDescent="0.2">
      <c r="A16" s="117"/>
      <c r="B16" s="118"/>
      <c r="C16" s="119"/>
      <c r="D16" s="119"/>
      <c r="E16" s="118"/>
      <c r="F16" s="118"/>
      <c r="G16" s="118"/>
      <c r="H16" s="118"/>
      <c r="I16" s="120"/>
      <c r="J16" s="120"/>
      <c r="K16" s="267"/>
    </row>
    <row r="17" spans="1:11" ht="18" customHeight="1" x14ac:dyDescent="0.2"/>
    <row r="18" spans="1:11" ht="18" customHeight="1" x14ac:dyDescent="0.2">
      <c r="K18" s="267"/>
    </row>
    <row r="19" spans="1:11" ht="18" customHeight="1" x14ac:dyDescent="0.2">
      <c r="K19" s="267"/>
    </row>
    <row r="20" spans="1:11" ht="18" customHeight="1" x14ac:dyDescent="0.2">
      <c r="E20" s="121"/>
      <c r="F20" s="121"/>
      <c r="G20" s="121"/>
      <c r="H20" s="121"/>
      <c r="I20" s="121"/>
      <c r="J20" s="121"/>
      <c r="K20" s="267"/>
    </row>
    <row r="21" spans="1:11" ht="18" customHeight="1" x14ac:dyDescent="0.2">
      <c r="E21" s="121"/>
      <c r="F21" s="121"/>
      <c r="G21" s="121"/>
      <c r="H21" s="121"/>
      <c r="I21" s="121"/>
      <c r="J21" s="121"/>
      <c r="K21" s="267"/>
    </row>
    <row r="22" spans="1:11" ht="18" customHeight="1" x14ac:dyDescent="0.2">
      <c r="E22" s="121"/>
      <c r="F22" s="121"/>
      <c r="G22" s="121"/>
      <c r="H22" s="121"/>
      <c r="I22" s="121"/>
      <c r="J22" s="121"/>
      <c r="K22" s="267"/>
    </row>
    <row r="23" spans="1:11" ht="18" customHeight="1" x14ac:dyDescent="0.2">
      <c r="E23" s="121"/>
      <c r="F23" s="121"/>
      <c r="G23" s="121"/>
      <c r="H23" s="121"/>
      <c r="I23" s="121"/>
      <c r="J23" s="121"/>
      <c r="K23" s="121"/>
    </row>
    <row r="24" spans="1:11" ht="18" customHeight="1" x14ac:dyDescent="0.2">
      <c r="E24" s="121"/>
      <c r="F24" s="121"/>
      <c r="G24" s="121"/>
      <c r="H24" s="121"/>
      <c r="I24" s="121"/>
      <c r="J24" s="121"/>
      <c r="K24" s="121"/>
    </row>
    <row r="25" spans="1:11" ht="18" customHeight="1" x14ac:dyDescent="0.2">
      <c r="K25" s="121"/>
    </row>
    <row r="26" spans="1:11" ht="18" customHeight="1" x14ac:dyDescent="0.2">
      <c r="K26" s="121"/>
    </row>
    <row r="27" spans="1:11" ht="18" customHeight="1" x14ac:dyDescent="0.2"/>
    <row r="28" spans="1:11" ht="33" customHeight="1" x14ac:dyDescent="0.2"/>
    <row r="29" spans="1:11" ht="33" customHeight="1" x14ac:dyDescent="0.2">
      <c r="F29" s="122"/>
    </row>
    <row r="30" spans="1:11" ht="38.25" customHeight="1" x14ac:dyDescent="0.2"/>
    <row r="31" spans="1:11" ht="38.25" customHeight="1" x14ac:dyDescent="0.2"/>
    <row r="32" spans="1:11" ht="38.25" customHeight="1" x14ac:dyDescent="0.2">
      <c r="A32" s="113" t="s">
        <v>121</v>
      </c>
      <c r="B32" s="123"/>
    </row>
    <row r="33" ht="48.75" customHeight="1" x14ac:dyDescent="0.2"/>
    <row r="34" ht="23.25" customHeight="1" x14ac:dyDescent="0.2"/>
    <row r="35" ht="23.25" customHeight="1" x14ac:dyDescent="0.2"/>
    <row r="37" ht="8.25" customHeight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50" spans="1:1" x14ac:dyDescent="0.2">
      <c r="A50" s="124"/>
    </row>
  </sheetData>
  <autoFilter ref="B19:B29"/>
  <mergeCells count="11">
    <mergeCell ref="K15:K16"/>
    <mergeCell ref="K18:K22"/>
    <mergeCell ref="A8:J8"/>
    <mergeCell ref="A9:J9"/>
    <mergeCell ref="A10:J10"/>
    <mergeCell ref="B11:B12"/>
    <mergeCell ref="C11:C12"/>
    <mergeCell ref="D11:D12"/>
    <mergeCell ref="E11:E12"/>
    <mergeCell ref="F11:F12"/>
    <mergeCell ref="I11:J11"/>
  </mergeCells>
  <conditionalFormatting sqref="I13">
    <cfRule type="cellIs" dxfId="27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  <legacyDrawing r:id="rId3"/>
  <oleObjects>
    <mc:AlternateContent xmlns:mc="http://schemas.openxmlformats.org/markup-compatibility/2006">
      <mc:Choice Requires="x14">
        <oleObject progId="CorelDraw.Graphic.16" shapeId="1536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85725</xdr:rowOff>
              </from>
              <to>
                <xdr:col>1</xdr:col>
                <xdr:colOff>266700</xdr:colOff>
                <xdr:row>3</xdr:row>
                <xdr:rowOff>190500</xdr:rowOff>
              </to>
            </anchor>
          </objectPr>
        </oleObject>
      </mc:Choice>
      <mc:Fallback>
        <oleObject progId="CorelDraw.Graphic.16" shapeId="1536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4"/>
  <sheetViews>
    <sheetView zoomScaleNormal="100" zoomScaleSheetLayoutView="90" workbookViewId="0">
      <selection activeCell="F18" sqref="F18"/>
    </sheetView>
  </sheetViews>
  <sheetFormatPr baseColWidth="10" defaultRowHeight="15" x14ac:dyDescent="0.25"/>
  <cols>
    <col min="1" max="1" width="15.7109375" customWidth="1"/>
    <col min="2" max="2" width="22.42578125" customWidth="1"/>
    <col min="3" max="5" width="18.5703125" customWidth="1"/>
    <col min="6" max="6" width="15.7109375" customWidth="1"/>
    <col min="10" max="12" width="11.42578125" style="178"/>
    <col min="13" max="13" width="11.42578125" style="174"/>
    <col min="242" max="242" width="7.5703125" customWidth="1"/>
    <col min="243" max="243" width="13.28515625" customWidth="1"/>
    <col min="244" max="244" width="8.85546875" customWidth="1"/>
    <col min="245" max="249" width="7.140625" customWidth="1"/>
    <col min="250" max="250" width="8.7109375" customWidth="1"/>
    <col min="498" max="498" width="7.5703125" customWidth="1"/>
    <col min="499" max="499" width="13.28515625" customWidth="1"/>
    <col min="500" max="500" width="8.85546875" customWidth="1"/>
    <col min="501" max="505" width="7.140625" customWidth="1"/>
    <col min="506" max="506" width="8.7109375" customWidth="1"/>
    <col min="754" max="754" width="7.5703125" customWidth="1"/>
    <col min="755" max="755" width="13.28515625" customWidth="1"/>
    <col min="756" max="756" width="8.85546875" customWidth="1"/>
    <col min="757" max="761" width="7.140625" customWidth="1"/>
    <col min="762" max="762" width="8.7109375" customWidth="1"/>
    <col min="1010" max="1010" width="7.5703125" customWidth="1"/>
    <col min="1011" max="1011" width="13.28515625" customWidth="1"/>
    <col min="1012" max="1012" width="8.85546875" customWidth="1"/>
    <col min="1013" max="1017" width="7.140625" customWidth="1"/>
    <col min="1018" max="1018" width="8.7109375" customWidth="1"/>
    <col min="1266" max="1266" width="7.5703125" customWidth="1"/>
    <col min="1267" max="1267" width="13.28515625" customWidth="1"/>
    <col min="1268" max="1268" width="8.85546875" customWidth="1"/>
    <col min="1269" max="1273" width="7.140625" customWidth="1"/>
    <col min="1274" max="1274" width="8.7109375" customWidth="1"/>
    <col min="1522" max="1522" width="7.5703125" customWidth="1"/>
    <col min="1523" max="1523" width="13.28515625" customWidth="1"/>
    <col min="1524" max="1524" width="8.85546875" customWidth="1"/>
    <col min="1525" max="1529" width="7.140625" customWidth="1"/>
    <col min="1530" max="1530" width="8.7109375" customWidth="1"/>
    <col min="1778" max="1778" width="7.5703125" customWidth="1"/>
    <col min="1779" max="1779" width="13.28515625" customWidth="1"/>
    <col min="1780" max="1780" width="8.85546875" customWidth="1"/>
    <col min="1781" max="1785" width="7.140625" customWidth="1"/>
    <col min="1786" max="1786" width="8.7109375" customWidth="1"/>
    <col min="2034" max="2034" width="7.5703125" customWidth="1"/>
    <col min="2035" max="2035" width="13.28515625" customWidth="1"/>
    <col min="2036" max="2036" width="8.85546875" customWidth="1"/>
    <col min="2037" max="2041" width="7.140625" customWidth="1"/>
    <col min="2042" max="2042" width="8.7109375" customWidth="1"/>
    <col min="2290" max="2290" width="7.5703125" customWidth="1"/>
    <col min="2291" max="2291" width="13.28515625" customWidth="1"/>
    <col min="2292" max="2292" width="8.85546875" customWidth="1"/>
    <col min="2293" max="2297" width="7.140625" customWidth="1"/>
    <col min="2298" max="2298" width="8.7109375" customWidth="1"/>
    <col min="2546" max="2546" width="7.5703125" customWidth="1"/>
    <col min="2547" max="2547" width="13.28515625" customWidth="1"/>
    <col min="2548" max="2548" width="8.85546875" customWidth="1"/>
    <col min="2549" max="2553" width="7.140625" customWidth="1"/>
    <col min="2554" max="2554" width="8.7109375" customWidth="1"/>
    <col min="2802" max="2802" width="7.5703125" customWidth="1"/>
    <col min="2803" max="2803" width="13.28515625" customWidth="1"/>
    <col min="2804" max="2804" width="8.85546875" customWidth="1"/>
    <col min="2805" max="2809" width="7.140625" customWidth="1"/>
    <col min="2810" max="2810" width="8.7109375" customWidth="1"/>
    <col min="3058" max="3058" width="7.5703125" customWidth="1"/>
    <col min="3059" max="3059" width="13.28515625" customWidth="1"/>
    <col min="3060" max="3060" width="8.85546875" customWidth="1"/>
    <col min="3061" max="3065" width="7.140625" customWidth="1"/>
    <col min="3066" max="3066" width="8.7109375" customWidth="1"/>
    <col min="3314" max="3314" width="7.5703125" customWidth="1"/>
    <col min="3315" max="3315" width="13.28515625" customWidth="1"/>
    <col min="3316" max="3316" width="8.85546875" customWidth="1"/>
    <col min="3317" max="3321" width="7.140625" customWidth="1"/>
    <col min="3322" max="3322" width="8.7109375" customWidth="1"/>
    <col min="3570" max="3570" width="7.5703125" customWidth="1"/>
    <col min="3571" max="3571" width="13.28515625" customWidth="1"/>
    <col min="3572" max="3572" width="8.85546875" customWidth="1"/>
    <col min="3573" max="3577" width="7.140625" customWidth="1"/>
    <col min="3578" max="3578" width="8.7109375" customWidth="1"/>
    <col min="3826" max="3826" width="7.5703125" customWidth="1"/>
    <col min="3827" max="3827" width="13.28515625" customWidth="1"/>
    <col min="3828" max="3828" width="8.85546875" customWidth="1"/>
    <col min="3829" max="3833" width="7.140625" customWidth="1"/>
    <col min="3834" max="3834" width="8.7109375" customWidth="1"/>
    <col min="4082" max="4082" width="7.5703125" customWidth="1"/>
    <col min="4083" max="4083" width="13.28515625" customWidth="1"/>
    <col min="4084" max="4084" width="8.85546875" customWidth="1"/>
    <col min="4085" max="4089" width="7.140625" customWidth="1"/>
    <col min="4090" max="4090" width="8.7109375" customWidth="1"/>
    <col min="4338" max="4338" width="7.5703125" customWidth="1"/>
    <col min="4339" max="4339" width="13.28515625" customWidth="1"/>
    <col min="4340" max="4340" width="8.85546875" customWidth="1"/>
    <col min="4341" max="4345" width="7.140625" customWidth="1"/>
    <col min="4346" max="4346" width="8.7109375" customWidth="1"/>
    <col min="4594" max="4594" width="7.5703125" customWidth="1"/>
    <col min="4595" max="4595" width="13.28515625" customWidth="1"/>
    <col min="4596" max="4596" width="8.85546875" customWidth="1"/>
    <col min="4597" max="4601" width="7.140625" customWidth="1"/>
    <col min="4602" max="4602" width="8.7109375" customWidth="1"/>
    <col min="4850" max="4850" width="7.5703125" customWidth="1"/>
    <col min="4851" max="4851" width="13.28515625" customWidth="1"/>
    <col min="4852" max="4852" width="8.85546875" customWidth="1"/>
    <col min="4853" max="4857" width="7.140625" customWidth="1"/>
    <col min="4858" max="4858" width="8.7109375" customWidth="1"/>
    <col min="5106" max="5106" width="7.5703125" customWidth="1"/>
    <col min="5107" max="5107" width="13.28515625" customWidth="1"/>
    <col min="5108" max="5108" width="8.85546875" customWidth="1"/>
    <col min="5109" max="5113" width="7.140625" customWidth="1"/>
    <col min="5114" max="5114" width="8.7109375" customWidth="1"/>
    <col min="5362" max="5362" width="7.5703125" customWidth="1"/>
    <col min="5363" max="5363" width="13.28515625" customWidth="1"/>
    <col min="5364" max="5364" width="8.85546875" customWidth="1"/>
    <col min="5365" max="5369" width="7.140625" customWidth="1"/>
    <col min="5370" max="5370" width="8.7109375" customWidth="1"/>
    <col min="5618" max="5618" width="7.5703125" customWidth="1"/>
    <col min="5619" max="5619" width="13.28515625" customWidth="1"/>
    <col min="5620" max="5620" width="8.85546875" customWidth="1"/>
    <col min="5621" max="5625" width="7.140625" customWidth="1"/>
    <col min="5626" max="5626" width="8.7109375" customWidth="1"/>
    <col min="5874" max="5874" width="7.5703125" customWidth="1"/>
    <col min="5875" max="5875" width="13.28515625" customWidth="1"/>
    <col min="5876" max="5876" width="8.85546875" customWidth="1"/>
    <col min="5877" max="5881" width="7.140625" customWidth="1"/>
    <col min="5882" max="5882" width="8.7109375" customWidth="1"/>
    <col min="6130" max="6130" width="7.5703125" customWidth="1"/>
    <col min="6131" max="6131" width="13.28515625" customWidth="1"/>
    <col min="6132" max="6132" width="8.85546875" customWidth="1"/>
    <col min="6133" max="6137" width="7.140625" customWidth="1"/>
    <col min="6138" max="6138" width="8.7109375" customWidth="1"/>
    <col min="6386" max="6386" width="7.5703125" customWidth="1"/>
    <col min="6387" max="6387" width="13.28515625" customWidth="1"/>
    <col min="6388" max="6388" width="8.85546875" customWidth="1"/>
    <col min="6389" max="6393" width="7.140625" customWidth="1"/>
    <col min="6394" max="6394" width="8.7109375" customWidth="1"/>
    <col min="6642" max="6642" width="7.5703125" customWidth="1"/>
    <col min="6643" max="6643" width="13.28515625" customWidth="1"/>
    <col min="6644" max="6644" width="8.85546875" customWidth="1"/>
    <col min="6645" max="6649" width="7.140625" customWidth="1"/>
    <col min="6650" max="6650" width="8.7109375" customWidth="1"/>
    <col min="6898" max="6898" width="7.5703125" customWidth="1"/>
    <col min="6899" max="6899" width="13.28515625" customWidth="1"/>
    <col min="6900" max="6900" width="8.85546875" customWidth="1"/>
    <col min="6901" max="6905" width="7.140625" customWidth="1"/>
    <col min="6906" max="6906" width="8.7109375" customWidth="1"/>
    <col min="7154" max="7154" width="7.5703125" customWidth="1"/>
    <col min="7155" max="7155" width="13.28515625" customWidth="1"/>
    <col min="7156" max="7156" width="8.85546875" customWidth="1"/>
    <col min="7157" max="7161" width="7.140625" customWidth="1"/>
    <col min="7162" max="7162" width="8.7109375" customWidth="1"/>
    <col min="7410" max="7410" width="7.5703125" customWidth="1"/>
    <col min="7411" max="7411" width="13.28515625" customWidth="1"/>
    <col min="7412" max="7412" width="8.85546875" customWidth="1"/>
    <col min="7413" max="7417" width="7.140625" customWidth="1"/>
    <col min="7418" max="7418" width="8.7109375" customWidth="1"/>
    <col min="7666" max="7666" width="7.5703125" customWidth="1"/>
    <col min="7667" max="7667" width="13.28515625" customWidth="1"/>
    <col min="7668" max="7668" width="8.85546875" customWidth="1"/>
    <col min="7669" max="7673" width="7.140625" customWidth="1"/>
    <col min="7674" max="7674" width="8.7109375" customWidth="1"/>
    <col min="7922" max="7922" width="7.5703125" customWidth="1"/>
    <col min="7923" max="7923" width="13.28515625" customWidth="1"/>
    <col min="7924" max="7924" width="8.85546875" customWidth="1"/>
    <col min="7925" max="7929" width="7.140625" customWidth="1"/>
    <col min="7930" max="7930" width="8.7109375" customWidth="1"/>
    <col min="8178" max="8178" width="7.5703125" customWidth="1"/>
    <col min="8179" max="8179" width="13.28515625" customWidth="1"/>
    <col min="8180" max="8180" width="8.85546875" customWidth="1"/>
    <col min="8181" max="8185" width="7.140625" customWidth="1"/>
    <col min="8186" max="8186" width="8.7109375" customWidth="1"/>
    <col min="8434" max="8434" width="7.5703125" customWidth="1"/>
    <col min="8435" max="8435" width="13.28515625" customWidth="1"/>
    <col min="8436" max="8436" width="8.85546875" customWidth="1"/>
    <col min="8437" max="8441" width="7.140625" customWidth="1"/>
    <col min="8442" max="8442" width="8.7109375" customWidth="1"/>
    <col min="8690" max="8690" width="7.5703125" customWidth="1"/>
    <col min="8691" max="8691" width="13.28515625" customWidth="1"/>
    <col min="8692" max="8692" width="8.85546875" customWidth="1"/>
    <col min="8693" max="8697" width="7.140625" customWidth="1"/>
    <col min="8698" max="8698" width="8.7109375" customWidth="1"/>
    <col min="8946" max="8946" width="7.5703125" customWidth="1"/>
    <col min="8947" max="8947" width="13.28515625" customWidth="1"/>
    <col min="8948" max="8948" width="8.85546875" customWidth="1"/>
    <col min="8949" max="8953" width="7.140625" customWidth="1"/>
    <col min="8954" max="8954" width="8.7109375" customWidth="1"/>
    <col min="9202" max="9202" width="7.5703125" customWidth="1"/>
    <col min="9203" max="9203" width="13.28515625" customWidth="1"/>
    <col min="9204" max="9204" width="8.85546875" customWidth="1"/>
    <col min="9205" max="9209" width="7.140625" customWidth="1"/>
    <col min="9210" max="9210" width="8.7109375" customWidth="1"/>
    <col min="9458" max="9458" width="7.5703125" customWidth="1"/>
    <col min="9459" max="9459" width="13.28515625" customWidth="1"/>
    <col min="9460" max="9460" width="8.85546875" customWidth="1"/>
    <col min="9461" max="9465" width="7.140625" customWidth="1"/>
    <col min="9466" max="9466" width="8.7109375" customWidth="1"/>
    <col min="9714" max="9714" width="7.5703125" customWidth="1"/>
    <col min="9715" max="9715" width="13.28515625" customWidth="1"/>
    <col min="9716" max="9716" width="8.85546875" customWidth="1"/>
    <col min="9717" max="9721" width="7.140625" customWidth="1"/>
    <col min="9722" max="9722" width="8.7109375" customWidth="1"/>
    <col min="9970" max="9970" width="7.5703125" customWidth="1"/>
    <col min="9971" max="9971" width="13.28515625" customWidth="1"/>
    <col min="9972" max="9972" width="8.85546875" customWidth="1"/>
    <col min="9973" max="9977" width="7.140625" customWidth="1"/>
    <col min="9978" max="9978" width="8.7109375" customWidth="1"/>
    <col min="10226" max="10226" width="7.5703125" customWidth="1"/>
    <col min="10227" max="10227" width="13.28515625" customWidth="1"/>
    <col min="10228" max="10228" width="8.85546875" customWidth="1"/>
    <col min="10229" max="10233" width="7.140625" customWidth="1"/>
    <col min="10234" max="10234" width="8.7109375" customWidth="1"/>
    <col min="10482" max="10482" width="7.5703125" customWidth="1"/>
    <col min="10483" max="10483" width="13.28515625" customWidth="1"/>
    <col min="10484" max="10484" width="8.85546875" customWidth="1"/>
    <col min="10485" max="10489" width="7.140625" customWidth="1"/>
    <col min="10490" max="10490" width="8.7109375" customWidth="1"/>
    <col min="10738" max="10738" width="7.5703125" customWidth="1"/>
    <col min="10739" max="10739" width="13.28515625" customWidth="1"/>
    <col min="10740" max="10740" width="8.85546875" customWidth="1"/>
    <col min="10741" max="10745" width="7.140625" customWidth="1"/>
    <col min="10746" max="10746" width="8.7109375" customWidth="1"/>
    <col min="10994" max="10994" width="7.5703125" customWidth="1"/>
    <col min="10995" max="10995" width="13.28515625" customWidth="1"/>
    <col min="10996" max="10996" width="8.85546875" customWidth="1"/>
    <col min="10997" max="11001" width="7.140625" customWidth="1"/>
    <col min="11002" max="11002" width="8.7109375" customWidth="1"/>
    <col min="11250" max="11250" width="7.5703125" customWidth="1"/>
    <col min="11251" max="11251" width="13.28515625" customWidth="1"/>
    <col min="11252" max="11252" width="8.85546875" customWidth="1"/>
    <col min="11253" max="11257" width="7.140625" customWidth="1"/>
    <col min="11258" max="11258" width="8.7109375" customWidth="1"/>
    <col min="11506" max="11506" width="7.5703125" customWidth="1"/>
    <col min="11507" max="11507" width="13.28515625" customWidth="1"/>
    <col min="11508" max="11508" width="8.85546875" customWidth="1"/>
    <col min="11509" max="11513" width="7.140625" customWidth="1"/>
    <col min="11514" max="11514" width="8.7109375" customWidth="1"/>
    <col min="11762" max="11762" width="7.5703125" customWidth="1"/>
    <col min="11763" max="11763" width="13.28515625" customWidth="1"/>
    <col min="11764" max="11764" width="8.85546875" customWidth="1"/>
    <col min="11765" max="11769" width="7.140625" customWidth="1"/>
    <col min="11770" max="11770" width="8.7109375" customWidth="1"/>
    <col min="12018" max="12018" width="7.5703125" customWidth="1"/>
    <col min="12019" max="12019" width="13.28515625" customWidth="1"/>
    <col min="12020" max="12020" width="8.85546875" customWidth="1"/>
    <col min="12021" max="12025" width="7.140625" customWidth="1"/>
    <col min="12026" max="12026" width="8.7109375" customWidth="1"/>
    <col min="12274" max="12274" width="7.5703125" customWidth="1"/>
    <col min="12275" max="12275" width="13.28515625" customWidth="1"/>
    <col min="12276" max="12276" width="8.85546875" customWidth="1"/>
    <col min="12277" max="12281" width="7.140625" customWidth="1"/>
    <col min="12282" max="12282" width="8.7109375" customWidth="1"/>
    <col min="12530" max="12530" width="7.5703125" customWidth="1"/>
    <col min="12531" max="12531" width="13.28515625" customWidth="1"/>
    <col min="12532" max="12532" width="8.85546875" customWidth="1"/>
    <col min="12533" max="12537" width="7.140625" customWidth="1"/>
    <col min="12538" max="12538" width="8.7109375" customWidth="1"/>
    <col min="12786" max="12786" width="7.5703125" customWidth="1"/>
    <col min="12787" max="12787" width="13.28515625" customWidth="1"/>
    <col min="12788" max="12788" width="8.85546875" customWidth="1"/>
    <col min="12789" max="12793" width="7.140625" customWidth="1"/>
    <col min="12794" max="12794" width="8.7109375" customWidth="1"/>
    <col min="13042" max="13042" width="7.5703125" customWidth="1"/>
    <col min="13043" max="13043" width="13.28515625" customWidth="1"/>
    <col min="13044" max="13044" width="8.85546875" customWidth="1"/>
    <col min="13045" max="13049" width="7.140625" customWidth="1"/>
    <col min="13050" max="13050" width="8.7109375" customWidth="1"/>
    <col min="13298" max="13298" width="7.5703125" customWidth="1"/>
    <col min="13299" max="13299" width="13.28515625" customWidth="1"/>
    <col min="13300" max="13300" width="8.85546875" customWidth="1"/>
    <col min="13301" max="13305" width="7.140625" customWidth="1"/>
    <col min="13306" max="13306" width="8.7109375" customWidth="1"/>
    <col min="13554" max="13554" width="7.5703125" customWidth="1"/>
    <col min="13555" max="13555" width="13.28515625" customWidth="1"/>
    <col min="13556" max="13556" width="8.85546875" customWidth="1"/>
    <col min="13557" max="13561" width="7.140625" customWidth="1"/>
    <col min="13562" max="13562" width="8.7109375" customWidth="1"/>
    <col min="13810" max="13810" width="7.5703125" customWidth="1"/>
    <col min="13811" max="13811" width="13.28515625" customWidth="1"/>
    <col min="13812" max="13812" width="8.85546875" customWidth="1"/>
    <col min="13813" max="13817" width="7.140625" customWidth="1"/>
    <col min="13818" max="13818" width="8.7109375" customWidth="1"/>
    <col min="14066" max="14066" width="7.5703125" customWidth="1"/>
    <col min="14067" max="14067" width="13.28515625" customWidth="1"/>
    <col min="14068" max="14068" width="8.85546875" customWidth="1"/>
    <col min="14069" max="14073" width="7.140625" customWidth="1"/>
    <col min="14074" max="14074" width="8.7109375" customWidth="1"/>
    <col min="14322" max="14322" width="7.5703125" customWidth="1"/>
    <col min="14323" max="14323" width="13.28515625" customWidth="1"/>
    <col min="14324" max="14324" width="8.85546875" customWidth="1"/>
    <col min="14325" max="14329" width="7.140625" customWidth="1"/>
    <col min="14330" max="14330" width="8.7109375" customWidth="1"/>
    <col min="14578" max="14578" width="7.5703125" customWidth="1"/>
    <col min="14579" max="14579" width="13.28515625" customWidth="1"/>
    <col min="14580" max="14580" width="8.85546875" customWidth="1"/>
    <col min="14581" max="14585" width="7.140625" customWidth="1"/>
    <col min="14586" max="14586" width="8.7109375" customWidth="1"/>
    <col min="14834" max="14834" width="7.5703125" customWidth="1"/>
    <col min="14835" max="14835" width="13.28515625" customWidth="1"/>
    <col min="14836" max="14836" width="8.85546875" customWidth="1"/>
    <col min="14837" max="14841" width="7.140625" customWidth="1"/>
    <col min="14842" max="14842" width="8.7109375" customWidth="1"/>
    <col min="15090" max="15090" width="7.5703125" customWidth="1"/>
    <col min="15091" max="15091" width="13.28515625" customWidth="1"/>
    <col min="15092" max="15092" width="8.85546875" customWidth="1"/>
    <col min="15093" max="15097" width="7.140625" customWidth="1"/>
    <col min="15098" max="15098" width="8.7109375" customWidth="1"/>
    <col min="15346" max="15346" width="7.5703125" customWidth="1"/>
    <col min="15347" max="15347" width="13.28515625" customWidth="1"/>
    <col min="15348" max="15348" width="8.85546875" customWidth="1"/>
    <col min="15349" max="15353" width="7.140625" customWidth="1"/>
    <col min="15354" max="15354" width="8.7109375" customWidth="1"/>
    <col min="15602" max="15602" width="7.5703125" customWidth="1"/>
    <col min="15603" max="15603" width="13.28515625" customWidth="1"/>
    <col min="15604" max="15604" width="8.85546875" customWidth="1"/>
    <col min="15605" max="15609" width="7.140625" customWidth="1"/>
    <col min="15610" max="15610" width="8.7109375" customWidth="1"/>
    <col min="15858" max="15858" width="7.5703125" customWidth="1"/>
    <col min="15859" max="15859" width="13.28515625" customWidth="1"/>
    <col min="15860" max="15860" width="8.85546875" customWidth="1"/>
    <col min="15861" max="15865" width="7.140625" customWidth="1"/>
    <col min="15866" max="15866" width="8.7109375" customWidth="1"/>
    <col min="16114" max="16114" width="7.5703125" customWidth="1"/>
    <col min="16115" max="16115" width="13.28515625" customWidth="1"/>
    <col min="16116" max="16116" width="8.85546875" customWidth="1"/>
    <col min="16117" max="16121" width="7.140625" customWidth="1"/>
    <col min="16122" max="16122" width="8.7109375" customWidth="1"/>
  </cols>
  <sheetData>
    <row r="1" spans="1:13" ht="22.5" customHeight="1" x14ac:dyDescent="0.25"/>
    <row r="2" spans="1:13" ht="22.5" customHeight="1" x14ac:dyDescent="0.25"/>
    <row r="3" spans="1:13" ht="22.5" customHeight="1" x14ac:dyDescent="0.25"/>
    <row r="4" spans="1:13" ht="22.5" customHeight="1" x14ac:dyDescent="0.25"/>
    <row r="5" spans="1:13" s="167" customFormat="1" ht="26.25" customHeight="1" x14ac:dyDescent="0.25">
      <c r="A5" s="168"/>
      <c r="B5" s="166"/>
      <c r="C5" s="166"/>
      <c r="J5" s="197"/>
      <c r="K5" s="197"/>
      <c r="L5" s="179"/>
      <c r="M5" s="176"/>
    </row>
    <row r="6" spans="1:13" ht="30.75" customHeight="1" x14ac:dyDescent="0.25">
      <c r="A6" s="169"/>
      <c r="B6" s="278" t="s">
        <v>128</v>
      </c>
      <c r="C6" s="278"/>
      <c r="D6" s="278"/>
      <c r="E6" s="278"/>
      <c r="F6" s="186"/>
      <c r="G6" s="186"/>
      <c r="J6" s="198"/>
      <c r="K6" s="198"/>
    </row>
    <row r="7" spans="1:13" s="174" customFormat="1" ht="34.5" customHeight="1" x14ac:dyDescent="0.25">
      <c r="A7" s="277" t="s">
        <v>47</v>
      </c>
      <c r="B7" s="277"/>
      <c r="C7" s="277"/>
      <c r="D7" s="277"/>
      <c r="E7" s="277"/>
      <c r="F7" s="277"/>
      <c r="G7" s="186"/>
      <c r="J7" s="198"/>
      <c r="K7" s="198"/>
      <c r="L7" s="178"/>
    </row>
    <row r="8" spans="1:13" ht="6.75" customHeight="1" x14ac:dyDescent="0.25">
      <c r="A8" s="169"/>
      <c r="B8" s="169"/>
      <c r="J8" s="198"/>
      <c r="K8" s="198"/>
    </row>
    <row r="9" spans="1:13" ht="36" customHeight="1" x14ac:dyDescent="0.25">
      <c r="B9" s="175" t="s">
        <v>119</v>
      </c>
      <c r="C9" s="185" t="s">
        <v>106</v>
      </c>
      <c r="D9" s="185" t="s">
        <v>113</v>
      </c>
      <c r="E9" s="185" t="s">
        <v>120</v>
      </c>
      <c r="J9" s="198"/>
      <c r="K9" s="198"/>
    </row>
    <row r="10" spans="1:13" ht="36" customHeight="1" x14ac:dyDescent="0.25">
      <c r="B10" s="175" t="s">
        <v>127</v>
      </c>
      <c r="C10" s="175">
        <v>0.5</v>
      </c>
      <c r="D10" s="175">
        <v>2.1</v>
      </c>
      <c r="E10" s="175">
        <f>Tabla24[2017]-Tabla24[2016]</f>
        <v>1.6</v>
      </c>
      <c r="J10" s="198"/>
      <c r="K10" s="198"/>
    </row>
    <row r="11" spans="1:13" ht="8.25" customHeight="1" x14ac:dyDescent="0.25">
      <c r="B11" s="169"/>
      <c r="C11" s="169"/>
      <c r="J11" s="198"/>
      <c r="K11" s="198"/>
    </row>
    <row r="12" spans="1:13" ht="42" customHeight="1" x14ac:dyDescent="0.25">
      <c r="B12" s="175" t="s">
        <v>102</v>
      </c>
      <c r="C12" s="188" t="s">
        <v>106</v>
      </c>
      <c r="D12" s="190" t="s">
        <v>113</v>
      </c>
      <c r="E12" s="185" t="s">
        <v>120</v>
      </c>
      <c r="J12" s="198"/>
      <c r="K12" s="199"/>
    </row>
    <row r="13" spans="1:13" ht="19.5" customHeight="1" x14ac:dyDescent="0.25">
      <c r="B13" s="170" t="s">
        <v>75</v>
      </c>
      <c r="C13" s="187">
        <v>0.99394987035436466</v>
      </c>
      <c r="D13" s="189">
        <v>6.756756756756757</v>
      </c>
      <c r="E13" s="204">
        <f>Tabla12[[#This Row],[2017]]-Tabla12[[#This Row],[2016]]</f>
        <v>5.7628068864023927</v>
      </c>
      <c r="J13" s="198"/>
      <c r="K13" s="199"/>
    </row>
    <row r="14" spans="1:13" ht="19.5" customHeight="1" x14ac:dyDescent="0.25">
      <c r="B14" s="170" t="s">
        <v>76</v>
      </c>
      <c r="C14" s="187">
        <v>2.4721878862793575E-2</v>
      </c>
      <c r="D14" s="189">
        <v>0.46066189841192867</v>
      </c>
      <c r="E14" s="204">
        <f>Tabla12[[#This Row],[2017]]-Tabla12[[#This Row],[2016]]</f>
        <v>0.43594001954913508</v>
      </c>
      <c r="J14" s="198"/>
      <c r="K14" s="199"/>
    </row>
    <row r="15" spans="1:13" ht="19.5" customHeight="1" x14ac:dyDescent="0.25">
      <c r="B15" s="170" t="s">
        <v>77</v>
      </c>
      <c r="C15" s="187">
        <v>4.4728434504792327</v>
      </c>
      <c r="D15" s="189">
        <v>9.4350961538461533</v>
      </c>
      <c r="E15" s="204">
        <f>Tabla12[[#This Row],[2017]]-Tabla12[[#This Row],[2016]]</f>
        <v>4.9622527033669206</v>
      </c>
      <c r="J15" s="198"/>
      <c r="K15" s="199"/>
    </row>
    <row r="16" spans="1:13" ht="19.5" customHeight="1" x14ac:dyDescent="0.25">
      <c r="B16" s="170" t="s">
        <v>78</v>
      </c>
      <c r="C16" s="187">
        <v>0.10899182561307902</v>
      </c>
      <c r="D16" s="189">
        <v>3.7589828634604756</v>
      </c>
      <c r="E16" s="204">
        <f>Tabla12[[#This Row],[2017]]-Tabla12[[#This Row],[2016]]</f>
        <v>3.6499910378473968</v>
      </c>
      <c r="J16" s="198"/>
      <c r="K16" s="199"/>
    </row>
    <row r="17" spans="2:11" ht="19.5" customHeight="1" x14ac:dyDescent="0.25">
      <c r="B17" s="170" t="s">
        <v>79</v>
      </c>
      <c r="C17" s="187">
        <v>0.17211703958691912</v>
      </c>
      <c r="D17" s="189">
        <v>1.8628509719222461</v>
      </c>
      <c r="E17" s="204">
        <f>Tabla12[[#This Row],[2017]]-Tabla12[[#This Row],[2016]]</f>
        <v>1.690733932335327</v>
      </c>
      <c r="J17" s="198"/>
      <c r="K17" s="199"/>
    </row>
    <row r="18" spans="2:11" ht="19.5" customHeight="1" x14ac:dyDescent="0.25">
      <c r="B18" s="170" t="s">
        <v>80</v>
      </c>
      <c r="C18" s="187">
        <v>0.73666849917537103</v>
      </c>
      <c r="D18" s="189">
        <v>3.1294143214169292</v>
      </c>
      <c r="E18" s="204">
        <f>Tabla12[[#This Row],[2017]]-Tabla12[[#This Row],[2016]]</f>
        <v>2.3927458222415581</v>
      </c>
      <c r="J18" s="198"/>
      <c r="K18" s="199"/>
    </row>
    <row r="19" spans="2:11" ht="19.5" customHeight="1" x14ac:dyDescent="0.25">
      <c r="B19" s="170" t="s">
        <v>107</v>
      </c>
      <c r="C19" s="187">
        <v>4.2744176106005553E-2</v>
      </c>
      <c r="D19" s="189">
        <v>0.54354695992921243</v>
      </c>
      <c r="E19" s="204">
        <f>Tabla12[[#This Row],[2017]]-Tabla12[[#This Row],[2016]]</f>
        <v>0.50080278382320687</v>
      </c>
      <c r="J19" s="198"/>
      <c r="K19" s="199"/>
    </row>
    <row r="20" spans="2:11" ht="19.5" customHeight="1" x14ac:dyDescent="0.25">
      <c r="B20" s="170" t="s">
        <v>81</v>
      </c>
      <c r="C20" s="187">
        <v>3.3232628398791544</v>
      </c>
      <c r="D20" s="189">
        <v>1.1254019292604502</v>
      </c>
      <c r="E20" s="204">
        <f>Tabla12[[#This Row],[2017]]-Tabla12[[#This Row],[2016]]</f>
        <v>-2.1978609106187044</v>
      </c>
      <c r="J20" s="198"/>
      <c r="K20" s="199"/>
    </row>
    <row r="21" spans="2:11" ht="19.5" customHeight="1" x14ac:dyDescent="0.25">
      <c r="B21" s="170" t="s">
        <v>82</v>
      </c>
      <c r="C21" s="187">
        <v>4.6685340802987862E-2</v>
      </c>
      <c r="D21" s="189">
        <v>2.1739130434782608</v>
      </c>
      <c r="E21" s="204">
        <f>Tabla12[[#This Row],[2017]]-Tabla12[[#This Row],[2016]]</f>
        <v>2.1272277026752731</v>
      </c>
      <c r="J21" s="198"/>
      <c r="K21" s="199"/>
    </row>
    <row r="22" spans="2:11" ht="19.5" customHeight="1" x14ac:dyDescent="0.25">
      <c r="B22" s="170" t="s">
        <v>83</v>
      </c>
      <c r="C22" s="187">
        <v>0.6950075292482335</v>
      </c>
      <c r="D22" s="189">
        <v>3.094038855371672</v>
      </c>
      <c r="E22" s="204">
        <f>Tabla12[[#This Row],[2017]]-Tabla12[[#This Row],[2016]]</f>
        <v>2.3990313261234384</v>
      </c>
      <c r="J22" s="198"/>
      <c r="K22" s="199"/>
    </row>
    <row r="23" spans="2:11" ht="19.5" customHeight="1" x14ac:dyDescent="0.25">
      <c r="B23" s="170" t="s">
        <v>84</v>
      </c>
      <c r="C23" s="187">
        <v>0.14308426073131955</v>
      </c>
      <c r="D23" s="189">
        <v>9.2815344603381025</v>
      </c>
      <c r="E23" s="204">
        <f>Tabla12[[#This Row],[2017]]-Tabla12[[#This Row],[2016]]</f>
        <v>9.1384501996067833</v>
      </c>
      <c r="J23" s="198"/>
      <c r="K23" s="199"/>
    </row>
    <row r="24" spans="2:11" ht="19.5" customHeight="1" x14ac:dyDescent="0.25">
      <c r="B24" s="170" t="s">
        <v>85</v>
      </c>
      <c r="C24" s="187">
        <v>0.64602960969044421</v>
      </c>
      <c r="D24" s="189">
        <v>3.7554824561403506</v>
      </c>
      <c r="E24" s="204">
        <f>Tabla12[[#This Row],[2017]]-Tabla12[[#This Row],[2016]]</f>
        <v>3.1094528464499063</v>
      </c>
      <c r="J24" s="198"/>
      <c r="K24" s="199"/>
    </row>
    <row r="25" spans="2:11" ht="19.5" customHeight="1" x14ac:dyDescent="0.25">
      <c r="B25" s="170" t="s">
        <v>86</v>
      </c>
      <c r="C25" s="187">
        <v>6.7971723762914632E-2</v>
      </c>
      <c r="D25" s="189">
        <v>2.5309639203015615</v>
      </c>
      <c r="E25" s="204">
        <f>Tabla12[[#This Row],[2017]]-Tabla12[[#This Row],[2016]]</f>
        <v>2.462992196538647</v>
      </c>
      <c r="J25" s="198"/>
      <c r="K25" s="199"/>
    </row>
    <row r="26" spans="2:11" ht="19.5" customHeight="1" x14ac:dyDescent="0.25">
      <c r="B26" s="170" t="s">
        <v>87</v>
      </c>
      <c r="C26" s="187">
        <v>0.38944359282429464</v>
      </c>
      <c r="D26" s="189">
        <v>1.7472371426807434</v>
      </c>
      <c r="E26" s="204">
        <f>Tabla12[[#This Row],[2017]]-Tabla12[[#This Row],[2016]]</f>
        <v>1.3577935498564488</v>
      </c>
      <c r="J26" s="198"/>
      <c r="K26" s="199"/>
    </row>
    <row r="27" spans="2:11" ht="19.5" customHeight="1" x14ac:dyDescent="0.25">
      <c r="B27" s="170" t="s">
        <v>108</v>
      </c>
      <c r="C27" s="187">
        <v>0.32183086000357591</v>
      </c>
      <c r="D27" s="189">
        <v>1.7256795422031475</v>
      </c>
      <c r="E27" s="204">
        <f>Tabla12[[#This Row],[2017]]-Tabla12[[#This Row],[2016]]</f>
        <v>1.4038486821995715</v>
      </c>
      <c r="J27" s="198"/>
      <c r="K27" s="199"/>
    </row>
    <row r="28" spans="2:11" ht="19.5" customHeight="1" x14ac:dyDescent="0.25">
      <c r="B28" s="170" t="s">
        <v>88</v>
      </c>
      <c r="C28" s="187">
        <v>0.21190930281839374</v>
      </c>
      <c r="D28" s="189">
        <v>7.8560783478816258</v>
      </c>
      <c r="E28" s="204">
        <f>Tabla12[[#This Row],[2017]]-Tabla12[[#This Row],[2016]]</f>
        <v>7.644169045063232</v>
      </c>
      <c r="J28" s="198"/>
      <c r="K28" s="199"/>
    </row>
    <row r="29" spans="2:11" ht="19.5" customHeight="1" x14ac:dyDescent="0.25">
      <c r="B29" s="170" t="s">
        <v>89</v>
      </c>
      <c r="C29" s="187">
        <v>0</v>
      </c>
      <c r="D29" s="189">
        <v>0.71778140293637849</v>
      </c>
      <c r="E29" s="204">
        <f>Tabla12[[#This Row],[2017]]-Tabla12[[#This Row],[2016]]</f>
        <v>0.71778140293637849</v>
      </c>
      <c r="J29" s="198"/>
      <c r="K29" s="199"/>
    </row>
    <row r="30" spans="2:11" ht="19.5" customHeight="1" x14ac:dyDescent="0.25">
      <c r="B30" s="170" t="s">
        <v>90</v>
      </c>
      <c r="C30" s="187">
        <v>1.3554592116410027</v>
      </c>
      <c r="D30" s="189">
        <v>4.0131116834464997</v>
      </c>
      <c r="E30" s="204">
        <f>Tabla12[[#This Row],[2017]]-Tabla12[[#This Row],[2016]]</f>
        <v>2.657652471805497</v>
      </c>
      <c r="J30" s="198"/>
      <c r="K30" s="199"/>
    </row>
    <row r="31" spans="2:11" ht="19.5" customHeight="1" x14ac:dyDescent="0.25">
      <c r="B31" s="170" t="s">
        <v>91</v>
      </c>
      <c r="C31" s="187">
        <v>1.0055096418732783</v>
      </c>
      <c r="D31" s="189">
        <v>0.72590401935744053</v>
      </c>
      <c r="E31" s="204">
        <f>Tabla12[[#This Row],[2017]]-Tabla12[[#This Row],[2016]]</f>
        <v>-0.27960562251583776</v>
      </c>
      <c r="J31" s="198"/>
      <c r="K31" s="199"/>
    </row>
    <row r="32" spans="2:11" ht="19.5" customHeight="1" x14ac:dyDescent="0.25">
      <c r="B32" s="170" t="s">
        <v>109</v>
      </c>
      <c r="C32" s="187">
        <v>0</v>
      </c>
      <c r="D32" s="189">
        <v>0.67290813341135169</v>
      </c>
      <c r="E32" s="204">
        <f>Tabla12[[#This Row],[2017]]-Tabla12[[#This Row],[2016]]</f>
        <v>0.67290813341135169</v>
      </c>
      <c r="J32" s="198"/>
      <c r="K32" s="199"/>
    </row>
    <row r="33" spans="1:13" ht="19.5" customHeight="1" x14ac:dyDescent="0.25">
      <c r="B33" s="170" t="s">
        <v>93</v>
      </c>
      <c r="C33" s="187">
        <v>0</v>
      </c>
      <c r="D33" s="189">
        <v>1.1598237067965669E-2</v>
      </c>
      <c r="E33" s="204">
        <f>Tabla12[[#This Row],[2017]]-Tabla12[[#This Row],[2016]]</f>
        <v>1.1598237067965669E-2</v>
      </c>
      <c r="J33" s="198"/>
      <c r="K33" s="199"/>
    </row>
    <row r="34" spans="1:13" ht="19.5" customHeight="1" x14ac:dyDescent="0.25">
      <c r="B34" s="170" t="s">
        <v>94</v>
      </c>
      <c r="C34" s="187">
        <v>0.46296296296296291</v>
      </c>
      <c r="D34" s="189">
        <v>2.006630605478974</v>
      </c>
      <c r="E34" s="204">
        <f>Tabla12[[#This Row],[2017]]-Tabla12[[#This Row],[2016]]</f>
        <v>1.5436676425160112</v>
      </c>
      <c r="J34" s="198"/>
      <c r="K34" s="199"/>
    </row>
    <row r="35" spans="1:13" ht="19.5" customHeight="1" x14ac:dyDescent="0.25">
      <c r="B35" s="170" t="s">
        <v>95</v>
      </c>
      <c r="C35" s="187">
        <v>0.30557677616501144</v>
      </c>
      <c r="D35" s="189">
        <v>0.29147720648245307</v>
      </c>
      <c r="E35" s="204">
        <f>Tabla12[[#This Row],[2017]]-Tabla12[[#This Row],[2016]]</f>
        <v>-1.4099569682558377E-2</v>
      </c>
      <c r="J35" s="198"/>
      <c r="K35" s="199"/>
    </row>
    <row r="36" spans="1:13" ht="19.5" customHeight="1" x14ac:dyDescent="0.25">
      <c r="B36" s="170" t="s">
        <v>96</v>
      </c>
      <c r="C36" s="187">
        <v>2.105947351316217</v>
      </c>
      <c r="D36" s="189">
        <v>3.0961576225698764</v>
      </c>
      <c r="E36" s="204">
        <f>Tabla12[[#This Row],[2017]]-Tabla12[[#This Row],[2016]]</f>
        <v>0.99021027125365935</v>
      </c>
      <c r="J36" s="198"/>
      <c r="K36" s="199"/>
    </row>
    <row r="37" spans="1:13" ht="19.5" customHeight="1" x14ac:dyDescent="0.25">
      <c r="B37" s="170" t="s">
        <v>97</v>
      </c>
      <c r="C37" s="187">
        <v>0</v>
      </c>
      <c r="D37" s="189">
        <v>0.24626209322779247</v>
      </c>
      <c r="E37" s="204">
        <f>Tabla12[[#This Row],[2017]]-Tabla12[[#This Row],[2016]]</f>
        <v>0.24626209322779247</v>
      </c>
      <c r="J37" s="198"/>
      <c r="K37" s="199"/>
    </row>
    <row r="38" spans="1:13" ht="19.5" customHeight="1" x14ac:dyDescent="0.25">
      <c r="B38" s="170" t="s">
        <v>98</v>
      </c>
      <c r="C38" s="187">
        <v>0.17919139881285698</v>
      </c>
      <c r="D38" s="189">
        <v>0.58573561502239579</v>
      </c>
      <c r="E38" s="204">
        <f>Tabla12[[#This Row],[2017]]-Tabla12[[#This Row],[2016]]</f>
        <v>0.40654421620953884</v>
      </c>
      <c r="J38" s="198"/>
      <c r="K38" s="199"/>
    </row>
    <row r="39" spans="1:13" ht="19.5" customHeight="1" x14ac:dyDescent="0.25">
      <c r="B39" s="170" t="s">
        <v>99</v>
      </c>
      <c r="C39" s="187">
        <v>1.3504611330698288</v>
      </c>
      <c r="D39" s="189">
        <v>1.3259327782917052</v>
      </c>
      <c r="E39" s="204">
        <f>Tabla12[[#This Row],[2017]]-Tabla12[[#This Row],[2016]]</f>
        <v>-2.4528354778123651E-2</v>
      </c>
      <c r="J39" s="198"/>
      <c r="K39" s="199"/>
    </row>
    <row r="40" spans="1:13" ht="19.5" customHeight="1" x14ac:dyDescent="0.25">
      <c r="B40" s="170" t="s">
        <v>110</v>
      </c>
      <c r="C40" s="187">
        <v>1.0750376263169211E-2</v>
      </c>
      <c r="D40" s="189">
        <v>1.2945693911135492</v>
      </c>
      <c r="E40" s="204">
        <f>Tabla12[[#This Row],[2017]]-Tabla12[[#This Row],[2016]]</f>
        <v>1.2838190148503801</v>
      </c>
      <c r="J40" s="198"/>
      <c r="K40" s="199"/>
    </row>
    <row r="41" spans="1:13" ht="19.5" customHeight="1" x14ac:dyDescent="0.25">
      <c r="B41" s="170" t="s">
        <v>100</v>
      </c>
      <c r="C41" s="187">
        <v>0</v>
      </c>
      <c r="D41" s="189">
        <v>3.1761125903385321</v>
      </c>
      <c r="E41" s="204">
        <f>Tabla12[[#This Row],[2017]]-Tabla12[[#This Row],[2016]]</f>
        <v>3.1761125903385321</v>
      </c>
      <c r="J41" s="198"/>
      <c r="K41" s="199"/>
    </row>
    <row r="42" spans="1:13" ht="19.5" customHeight="1" x14ac:dyDescent="0.25">
      <c r="B42" s="170" t="s">
        <v>101</v>
      </c>
      <c r="C42" s="187">
        <v>0.86956521739130432</v>
      </c>
      <c r="D42" s="189">
        <v>4.768041237113402</v>
      </c>
      <c r="E42" s="204">
        <f>Tabla12[[#This Row],[2017]]-Tabla12[[#This Row],[2016]]</f>
        <v>3.8984760197220978</v>
      </c>
      <c r="J42" s="200"/>
      <c r="K42" s="201"/>
    </row>
    <row r="43" spans="1:13" s="172" customFormat="1" ht="19.5" customHeight="1" x14ac:dyDescent="0.25">
      <c r="B43" s="171" t="s">
        <v>111</v>
      </c>
      <c r="C43" s="191">
        <v>0.6</v>
      </c>
      <c r="D43" s="191">
        <v>2.4</v>
      </c>
      <c r="E43" s="205">
        <f>Tabla12[[#This Row],[2017]]-Tabla12[[#This Row],[2016]]</f>
        <v>1.7999999999999998</v>
      </c>
      <c r="J43" s="198"/>
      <c r="K43" s="199"/>
      <c r="L43" s="181"/>
      <c r="M43" s="177"/>
    </row>
    <row r="44" spans="1:13" ht="19.5" customHeight="1" x14ac:dyDescent="0.25">
      <c r="B44" s="170" t="s">
        <v>114</v>
      </c>
      <c r="C44" s="187">
        <v>0.1</v>
      </c>
      <c r="D44" s="189">
        <v>0.6</v>
      </c>
      <c r="E44" s="204">
        <f>Tabla12[[#This Row],[2017]]-Tabla12[[#This Row],[2016]]</f>
        <v>0.5</v>
      </c>
    </row>
    <row r="45" spans="1:13" ht="19.5" customHeight="1" x14ac:dyDescent="0.25">
      <c r="B45" s="170" t="s">
        <v>92</v>
      </c>
      <c r="C45" s="187">
        <v>5.0000000000000001E-3</v>
      </c>
      <c r="D45" s="189">
        <v>0.2</v>
      </c>
      <c r="E45" s="204">
        <f>Tabla12[[#This Row],[2017]]-Tabla12[[#This Row],[2016]]</f>
        <v>0.19500000000000001</v>
      </c>
    </row>
    <row r="46" spans="1:13" ht="19.5" customHeight="1" x14ac:dyDescent="0.25">
      <c r="B46" s="171" t="s">
        <v>112</v>
      </c>
      <c r="C46" s="191">
        <v>0.1</v>
      </c>
      <c r="D46" s="191">
        <v>0.6</v>
      </c>
      <c r="E46" s="206">
        <f>Tabla12[[#This Row],[2017]]-Tabla12[[#This Row],[2016]]</f>
        <v>0.5</v>
      </c>
    </row>
    <row r="47" spans="1:13" ht="33.75" customHeight="1" x14ac:dyDescent="0.25">
      <c r="B47" s="207" t="s">
        <v>122</v>
      </c>
      <c r="C47" s="202"/>
      <c r="D47" s="203"/>
      <c r="E47" s="208"/>
    </row>
    <row r="48" spans="1:13" x14ac:dyDescent="0.25">
      <c r="A48" s="169"/>
      <c r="B48" s="169"/>
    </row>
    <row r="49" spans="1:2" x14ac:dyDescent="0.25">
      <c r="A49" s="169"/>
      <c r="B49" s="169"/>
    </row>
    <row r="50" spans="1:2" x14ac:dyDescent="0.25">
      <c r="A50" s="169"/>
      <c r="B50" s="169"/>
    </row>
    <row r="51" spans="1:2" x14ac:dyDescent="0.25">
      <c r="A51" s="169"/>
      <c r="B51" s="169"/>
    </row>
    <row r="52" spans="1:2" x14ac:dyDescent="0.25">
      <c r="A52" s="169"/>
      <c r="B52" s="169"/>
    </row>
    <row r="53" spans="1:2" x14ac:dyDescent="0.25">
      <c r="A53" s="169"/>
      <c r="B53" s="169"/>
    </row>
    <row r="54" spans="1:2" x14ac:dyDescent="0.25">
      <c r="A54" s="169"/>
      <c r="B54" s="169"/>
    </row>
    <row r="55" spans="1:2" x14ac:dyDescent="0.25">
      <c r="A55" s="169"/>
      <c r="B55" s="169"/>
    </row>
    <row r="56" spans="1:2" x14ac:dyDescent="0.25">
      <c r="A56" s="169"/>
      <c r="B56" s="169"/>
    </row>
    <row r="57" spans="1:2" x14ac:dyDescent="0.25">
      <c r="A57" s="169"/>
      <c r="B57" s="169"/>
    </row>
    <row r="58" spans="1:2" x14ac:dyDescent="0.25">
      <c r="A58" s="169"/>
      <c r="B58" s="169"/>
    </row>
    <row r="59" spans="1:2" x14ac:dyDescent="0.25">
      <c r="A59" s="169"/>
      <c r="B59" s="169"/>
    </row>
    <row r="60" spans="1:2" x14ac:dyDescent="0.25">
      <c r="A60" s="169"/>
      <c r="B60" s="169"/>
    </row>
    <row r="61" spans="1:2" x14ac:dyDescent="0.25">
      <c r="A61" s="169"/>
      <c r="B61" s="169"/>
    </row>
    <row r="62" spans="1:2" x14ac:dyDescent="0.25">
      <c r="A62" s="169"/>
      <c r="B62" s="169"/>
    </row>
    <row r="63" spans="1:2" x14ac:dyDescent="0.25">
      <c r="A63" s="169"/>
      <c r="B63" s="169"/>
    </row>
    <row r="64" spans="1:2" x14ac:dyDescent="0.25">
      <c r="A64" s="169"/>
      <c r="B64" s="169"/>
    </row>
    <row r="65" spans="1:2" x14ac:dyDescent="0.25">
      <c r="A65" s="169"/>
      <c r="B65" s="169"/>
    </row>
    <row r="66" spans="1:2" x14ac:dyDescent="0.25">
      <c r="A66" s="169"/>
      <c r="B66" s="169"/>
    </row>
    <row r="67" spans="1:2" x14ac:dyDescent="0.25">
      <c r="A67" s="169"/>
      <c r="B67" s="169"/>
    </row>
    <row r="68" spans="1:2" x14ac:dyDescent="0.25">
      <c r="A68" s="169"/>
      <c r="B68" s="169"/>
    </row>
    <row r="69" spans="1:2" x14ac:dyDescent="0.25">
      <c r="A69" s="169"/>
      <c r="B69" s="169"/>
    </row>
    <row r="70" spans="1:2" x14ac:dyDescent="0.25">
      <c r="A70" s="169"/>
      <c r="B70" s="169"/>
    </row>
    <row r="71" spans="1:2" x14ac:dyDescent="0.25">
      <c r="A71" s="169"/>
      <c r="B71" s="169"/>
    </row>
    <row r="72" spans="1:2" x14ac:dyDescent="0.25">
      <c r="A72" s="169"/>
      <c r="B72" s="169"/>
    </row>
    <row r="73" spans="1:2" x14ac:dyDescent="0.25">
      <c r="A73" s="169"/>
      <c r="B73" s="169"/>
    </row>
    <row r="74" spans="1:2" x14ac:dyDescent="0.25">
      <c r="A74" s="169"/>
      <c r="B74" s="169"/>
    </row>
    <row r="75" spans="1:2" x14ac:dyDescent="0.25">
      <c r="A75" s="169"/>
      <c r="B75" s="169"/>
    </row>
    <row r="76" spans="1:2" x14ac:dyDescent="0.25">
      <c r="A76" s="169"/>
      <c r="B76" s="169"/>
    </row>
    <row r="77" spans="1:2" x14ac:dyDescent="0.25">
      <c r="A77" s="169"/>
      <c r="B77" s="169"/>
    </row>
    <row r="78" spans="1:2" x14ac:dyDescent="0.25">
      <c r="A78" s="169"/>
      <c r="B78" s="169"/>
    </row>
    <row r="79" spans="1:2" x14ac:dyDescent="0.25">
      <c r="A79" s="169"/>
      <c r="B79" s="169"/>
    </row>
    <row r="80" spans="1:2" x14ac:dyDescent="0.25">
      <c r="A80" s="169"/>
      <c r="B80" s="169"/>
    </row>
    <row r="81" spans="1:2" x14ac:dyDescent="0.25">
      <c r="A81" s="169"/>
      <c r="B81" s="169"/>
    </row>
    <row r="82" spans="1:2" x14ac:dyDescent="0.25">
      <c r="A82" s="169"/>
      <c r="B82" s="169"/>
    </row>
    <row r="83" spans="1:2" x14ac:dyDescent="0.25">
      <c r="A83" s="169"/>
      <c r="B83" s="169"/>
    </row>
    <row r="84" spans="1:2" x14ac:dyDescent="0.25">
      <c r="A84" s="169"/>
      <c r="B84" s="169"/>
    </row>
    <row r="85" spans="1:2" x14ac:dyDescent="0.25">
      <c r="A85" s="169"/>
      <c r="B85" s="169"/>
    </row>
    <row r="86" spans="1:2" x14ac:dyDescent="0.25">
      <c r="A86" s="169"/>
      <c r="B86" s="169"/>
    </row>
    <row r="87" spans="1:2" x14ac:dyDescent="0.25">
      <c r="A87" s="169"/>
      <c r="B87" s="169"/>
    </row>
    <row r="88" spans="1:2" x14ac:dyDescent="0.25">
      <c r="A88" s="169"/>
      <c r="B88" s="169"/>
    </row>
    <row r="89" spans="1:2" x14ac:dyDescent="0.25">
      <c r="A89" s="169"/>
      <c r="B89" s="169"/>
    </row>
    <row r="90" spans="1:2" x14ac:dyDescent="0.25">
      <c r="A90" s="169"/>
      <c r="B90" s="169"/>
    </row>
    <row r="91" spans="1:2" x14ac:dyDescent="0.25">
      <c r="A91" s="169"/>
      <c r="B91" s="169"/>
    </row>
    <row r="92" spans="1:2" x14ac:dyDescent="0.25">
      <c r="A92" s="169"/>
      <c r="B92" s="169"/>
    </row>
    <row r="93" spans="1:2" x14ac:dyDescent="0.25">
      <c r="A93" s="169"/>
      <c r="B93" s="169"/>
    </row>
    <row r="94" spans="1:2" x14ac:dyDescent="0.25">
      <c r="A94" s="169"/>
      <c r="B94" s="169"/>
    </row>
    <row r="95" spans="1:2" x14ac:dyDescent="0.25">
      <c r="A95" s="169"/>
      <c r="B95" s="169"/>
    </row>
    <row r="96" spans="1:2" x14ac:dyDescent="0.25">
      <c r="A96" s="169"/>
      <c r="B96" s="169"/>
    </row>
    <row r="97" spans="1:2" x14ac:dyDescent="0.25">
      <c r="A97" s="169"/>
      <c r="B97" s="169"/>
    </row>
    <row r="98" spans="1:2" x14ac:dyDescent="0.25">
      <c r="A98" s="169"/>
      <c r="B98" s="169"/>
    </row>
    <row r="99" spans="1:2" ht="15.75" x14ac:dyDescent="0.25">
      <c r="A99" s="173"/>
      <c r="B99" s="173"/>
    </row>
    <row r="100" spans="1:2" ht="15.75" x14ac:dyDescent="0.25">
      <c r="A100" s="173"/>
      <c r="B100" s="173"/>
    </row>
    <row r="101" spans="1:2" ht="15.75" x14ac:dyDescent="0.25">
      <c r="A101" s="173"/>
      <c r="B101" s="173"/>
    </row>
    <row r="102" spans="1:2" ht="15.75" x14ac:dyDescent="0.25">
      <c r="A102" s="173"/>
      <c r="B102" s="173"/>
    </row>
    <row r="103" spans="1:2" ht="15.75" x14ac:dyDescent="0.25">
      <c r="A103" s="173"/>
      <c r="B103" s="173"/>
    </row>
    <row r="104" spans="1:2" ht="15.75" x14ac:dyDescent="0.25">
      <c r="A104" s="173"/>
      <c r="B104" s="173"/>
    </row>
    <row r="105" spans="1:2" ht="15.75" x14ac:dyDescent="0.25">
      <c r="A105" s="173"/>
      <c r="B105" s="173"/>
    </row>
    <row r="106" spans="1:2" ht="15.75" x14ac:dyDescent="0.25">
      <c r="A106" s="173"/>
      <c r="B106" s="173"/>
    </row>
    <row r="107" spans="1:2" ht="15.75" x14ac:dyDescent="0.25">
      <c r="A107" s="173"/>
      <c r="B107" s="173"/>
    </row>
    <row r="108" spans="1:2" ht="15.75" x14ac:dyDescent="0.25">
      <c r="A108" s="173"/>
      <c r="B108" s="173"/>
    </row>
    <row r="109" spans="1:2" ht="15.75" x14ac:dyDescent="0.25">
      <c r="A109" s="173"/>
      <c r="B109" s="173"/>
    </row>
    <row r="110" spans="1:2" ht="15.75" x14ac:dyDescent="0.25">
      <c r="A110" s="173"/>
      <c r="B110" s="173"/>
    </row>
    <row r="111" spans="1:2" ht="15.75" x14ac:dyDescent="0.25">
      <c r="A111" s="173"/>
      <c r="B111" s="173"/>
    </row>
    <row r="112" spans="1:2" ht="15.75" x14ac:dyDescent="0.25">
      <c r="A112" s="173"/>
      <c r="B112" s="173"/>
    </row>
    <row r="113" spans="1:2" ht="15.75" x14ac:dyDescent="0.25">
      <c r="A113" s="173"/>
      <c r="B113" s="173"/>
    </row>
    <row r="114" spans="1:2" ht="15.75" x14ac:dyDescent="0.25">
      <c r="A114" s="173"/>
      <c r="B114" s="173"/>
    </row>
    <row r="115" spans="1:2" ht="15.75" x14ac:dyDescent="0.25">
      <c r="A115" s="173"/>
      <c r="B115" s="173"/>
    </row>
    <row r="116" spans="1:2" ht="15.75" x14ac:dyDescent="0.25">
      <c r="A116" s="173"/>
      <c r="B116" s="173"/>
    </row>
    <row r="117" spans="1:2" ht="15.75" x14ac:dyDescent="0.25">
      <c r="A117" s="173"/>
      <c r="B117" s="173"/>
    </row>
    <row r="118" spans="1:2" ht="15.75" x14ac:dyDescent="0.25">
      <c r="A118" s="173"/>
      <c r="B118" s="173"/>
    </row>
    <row r="119" spans="1:2" ht="15.75" x14ac:dyDescent="0.25">
      <c r="A119" s="173"/>
      <c r="B119" s="173"/>
    </row>
    <row r="120" spans="1:2" ht="15.75" x14ac:dyDescent="0.25">
      <c r="A120" s="173"/>
      <c r="B120" s="173"/>
    </row>
    <row r="121" spans="1:2" ht="15.75" x14ac:dyDescent="0.25">
      <c r="A121" s="173"/>
      <c r="B121" s="173"/>
    </row>
    <row r="122" spans="1:2" ht="15.75" x14ac:dyDescent="0.25">
      <c r="A122" s="173"/>
      <c r="B122" s="173"/>
    </row>
    <row r="123" spans="1:2" ht="15.75" x14ac:dyDescent="0.25">
      <c r="A123" s="173"/>
      <c r="B123" s="173"/>
    </row>
    <row r="124" spans="1:2" ht="15.75" x14ac:dyDescent="0.25">
      <c r="A124" s="173"/>
      <c r="B124" s="173"/>
    </row>
    <row r="125" spans="1:2" ht="15.75" x14ac:dyDescent="0.25">
      <c r="A125" s="173"/>
      <c r="B125" s="173"/>
    </row>
    <row r="126" spans="1:2" ht="15.75" x14ac:dyDescent="0.25">
      <c r="A126" s="173"/>
      <c r="B126" s="173"/>
    </row>
    <row r="127" spans="1:2" ht="15.75" x14ac:dyDescent="0.25">
      <c r="A127" s="173"/>
      <c r="B127" s="173"/>
    </row>
    <row r="128" spans="1:2" ht="15.75" x14ac:dyDescent="0.25">
      <c r="A128" s="173"/>
      <c r="B128" s="173"/>
    </row>
    <row r="129" spans="1:2" ht="15.75" x14ac:dyDescent="0.25">
      <c r="A129" s="173"/>
      <c r="B129" s="173"/>
    </row>
    <row r="130" spans="1:2" ht="15.75" x14ac:dyDescent="0.25">
      <c r="A130" s="173"/>
      <c r="B130" s="173"/>
    </row>
    <row r="131" spans="1:2" ht="15.75" x14ac:dyDescent="0.25">
      <c r="A131" s="173"/>
      <c r="B131" s="173"/>
    </row>
    <row r="132" spans="1:2" ht="15.75" x14ac:dyDescent="0.25">
      <c r="A132" s="173"/>
      <c r="B132" s="173"/>
    </row>
    <row r="133" spans="1:2" ht="15.75" x14ac:dyDescent="0.25">
      <c r="A133" s="173"/>
      <c r="B133" s="173"/>
    </row>
    <row r="134" spans="1:2" ht="15.75" x14ac:dyDescent="0.25">
      <c r="A134" s="173"/>
      <c r="B134" s="173"/>
    </row>
  </sheetData>
  <dataConsolidate/>
  <mergeCells count="2">
    <mergeCell ref="A7:F7"/>
    <mergeCell ref="B6:E6"/>
  </mergeCells>
  <printOptions horizontalCentered="1"/>
  <pageMargins left="0.59055118110236227" right="0.59055118110236227" top="0.35433070866141736" bottom="0.35433070866141736" header="0.31496062992125984" footer="0.31496062992125984"/>
  <pageSetup scale="73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843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247650</xdr:colOff>
                <xdr:row>3</xdr:row>
                <xdr:rowOff>28575</xdr:rowOff>
              </to>
            </anchor>
          </objectPr>
        </oleObject>
      </mc:Choice>
      <mc:Fallback>
        <oleObject progId="CorelDraw.Graphic.16" shapeId="18433" r:id="rId5"/>
      </mc:Fallback>
    </mc:AlternateContent>
  </oleObjects>
  <tableParts count="2">
    <tablePart r:id="rId7"/>
    <tablePart r:id="rId8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53"/>
  <sheetViews>
    <sheetView zoomScaleNormal="100" zoomScaleSheetLayoutView="100" workbookViewId="0">
      <selection activeCell="F11" sqref="F11"/>
    </sheetView>
  </sheetViews>
  <sheetFormatPr baseColWidth="10" defaultRowHeight="15" x14ac:dyDescent="0.25"/>
  <cols>
    <col min="1" max="1" width="21.5703125" customWidth="1"/>
    <col min="2" max="4" width="12.85546875" customWidth="1"/>
    <col min="14" max="16" width="11.42578125" style="178"/>
    <col min="17" max="17" width="11.42578125" style="174"/>
    <col min="246" max="246" width="7.5703125" customWidth="1"/>
    <col min="247" max="247" width="13.28515625" customWidth="1"/>
    <col min="248" max="248" width="8.85546875" customWidth="1"/>
    <col min="249" max="253" width="7.140625" customWidth="1"/>
    <col min="254" max="254" width="8.7109375" customWidth="1"/>
    <col min="502" max="502" width="7.5703125" customWidth="1"/>
    <col min="503" max="503" width="13.28515625" customWidth="1"/>
    <col min="504" max="504" width="8.85546875" customWidth="1"/>
    <col min="505" max="509" width="7.140625" customWidth="1"/>
    <col min="510" max="510" width="8.7109375" customWidth="1"/>
    <col min="758" max="758" width="7.5703125" customWidth="1"/>
    <col min="759" max="759" width="13.28515625" customWidth="1"/>
    <col min="760" max="760" width="8.85546875" customWidth="1"/>
    <col min="761" max="765" width="7.140625" customWidth="1"/>
    <col min="766" max="766" width="8.7109375" customWidth="1"/>
    <col min="1014" max="1014" width="7.5703125" customWidth="1"/>
    <col min="1015" max="1015" width="13.28515625" customWidth="1"/>
    <col min="1016" max="1016" width="8.85546875" customWidth="1"/>
    <col min="1017" max="1021" width="7.140625" customWidth="1"/>
    <col min="1022" max="1022" width="8.7109375" customWidth="1"/>
    <col min="1270" max="1270" width="7.5703125" customWidth="1"/>
    <col min="1271" max="1271" width="13.28515625" customWidth="1"/>
    <col min="1272" max="1272" width="8.85546875" customWidth="1"/>
    <col min="1273" max="1277" width="7.140625" customWidth="1"/>
    <col min="1278" max="1278" width="8.7109375" customWidth="1"/>
    <col min="1526" max="1526" width="7.5703125" customWidth="1"/>
    <col min="1527" max="1527" width="13.28515625" customWidth="1"/>
    <col min="1528" max="1528" width="8.85546875" customWidth="1"/>
    <col min="1529" max="1533" width="7.140625" customWidth="1"/>
    <col min="1534" max="1534" width="8.7109375" customWidth="1"/>
    <col min="1782" max="1782" width="7.5703125" customWidth="1"/>
    <col min="1783" max="1783" width="13.28515625" customWidth="1"/>
    <col min="1784" max="1784" width="8.85546875" customWidth="1"/>
    <col min="1785" max="1789" width="7.140625" customWidth="1"/>
    <col min="1790" max="1790" width="8.7109375" customWidth="1"/>
    <col min="2038" max="2038" width="7.5703125" customWidth="1"/>
    <col min="2039" max="2039" width="13.28515625" customWidth="1"/>
    <col min="2040" max="2040" width="8.85546875" customWidth="1"/>
    <col min="2041" max="2045" width="7.140625" customWidth="1"/>
    <col min="2046" max="2046" width="8.7109375" customWidth="1"/>
    <col min="2294" max="2294" width="7.5703125" customWidth="1"/>
    <col min="2295" max="2295" width="13.28515625" customWidth="1"/>
    <col min="2296" max="2296" width="8.85546875" customWidth="1"/>
    <col min="2297" max="2301" width="7.140625" customWidth="1"/>
    <col min="2302" max="2302" width="8.7109375" customWidth="1"/>
    <col min="2550" max="2550" width="7.5703125" customWidth="1"/>
    <col min="2551" max="2551" width="13.28515625" customWidth="1"/>
    <col min="2552" max="2552" width="8.85546875" customWidth="1"/>
    <col min="2553" max="2557" width="7.140625" customWidth="1"/>
    <col min="2558" max="2558" width="8.7109375" customWidth="1"/>
    <col min="2806" max="2806" width="7.5703125" customWidth="1"/>
    <col min="2807" max="2807" width="13.28515625" customWidth="1"/>
    <col min="2808" max="2808" width="8.85546875" customWidth="1"/>
    <col min="2809" max="2813" width="7.140625" customWidth="1"/>
    <col min="2814" max="2814" width="8.7109375" customWidth="1"/>
    <col min="3062" max="3062" width="7.5703125" customWidth="1"/>
    <col min="3063" max="3063" width="13.28515625" customWidth="1"/>
    <col min="3064" max="3064" width="8.85546875" customWidth="1"/>
    <col min="3065" max="3069" width="7.140625" customWidth="1"/>
    <col min="3070" max="3070" width="8.7109375" customWidth="1"/>
    <col min="3318" max="3318" width="7.5703125" customWidth="1"/>
    <col min="3319" max="3319" width="13.28515625" customWidth="1"/>
    <col min="3320" max="3320" width="8.85546875" customWidth="1"/>
    <col min="3321" max="3325" width="7.140625" customWidth="1"/>
    <col min="3326" max="3326" width="8.7109375" customWidth="1"/>
    <col min="3574" max="3574" width="7.5703125" customWidth="1"/>
    <col min="3575" max="3575" width="13.28515625" customWidth="1"/>
    <col min="3576" max="3576" width="8.85546875" customWidth="1"/>
    <col min="3577" max="3581" width="7.140625" customWidth="1"/>
    <col min="3582" max="3582" width="8.7109375" customWidth="1"/>
    <col min="3830" max="3830" width="7.5703125" customWidth="1"/>
    <col min="3831" max="3831" width="13.28515625" customWidth="1"/>
    <col min="3832" max="3832" width="8.85546875" customWidth="1"/>
    <col min="3833" max="3837" width="7.140625" customWidth="1"/>
    <col min="3838" max="3838" width="8.7109375" customWidth="1"/>
    <col min="4086" max="4086" width="7.5703125" customWidth="1"/>
    <col min="4087" max="4087" width="13.28515625" customWidth="1"/>
    <col min="4088" max="4088" width="8.85546875" customWidth="1"/>
    <col min="4089" max="4093" width="7.140625" customWidth="1"/>
    <col min="4094" max="4094" width="8.7109375" customWidth="1"/>
    <col min="4342" max="4342" width="7.5703125" customWidth="1"/>
    <col min="4343" max="4343" width="13.28515625" customWidth="1"/>
    <col min="4344" max="4344" width="8.85546875" customWidth="1"/>
    <col min="4345" max="4349" width="7.140625" customWidth="1"/>
    <col min="4350" max="4350" width="8.7109375" customWidth="1"/>
    <col min="4598" max="4598" width="7.5703125" customWidth="1"/>
    <col min="4599" max="4599" width="13.28515625" customWidth="1"/>
    <col min="4600" max="4600" width="8.85546875" customWidth="1"/>
    <col min="4601" max="4605" width="7.140625" customWidth="1"/>
    <col min="4606" max="4606" width="8.7109375" customWidth="1"/>
    <col min="4854" max="4854" width="7.5703125" customWidth="1"/>
    <col min="4855" max="4855" width="13.28515625" customWidth="1"/>
    <col min="4856" max="4856" width="8.85546875" customWidth="1"/>
    <col min="4857" max="4861" width="7.140625" customWidth="1"/>
    <col min="4862" max="4862" width="8.7109375" customWidth="1"/>
    <col min="5110" max="5110" width="7.5703125" customWidth="1"/>
    <col min="5111" max="5111" width="13.28515625" customWidth="1"/>
    <col min="5112" max="5112" width="8.85546875" customWidth="1"/>
    <col min="5113" max="5117" width="7.140625" customWidth="1"/>
    <col min="5118" max="5118" width="8.7109375" customWidth="1"/>
    <col min="5366" max="5366" width="7.5703125" customWidth="1"/>
    <col min="5367" max="5367" width="13.28515625" customWidth="1"/>
    <col min="5368" max="5368" width="8.85546875" customWidth="1"/>
    <col min="5369" max="5373" width="7.140625" customWidth="1"/>
    <col min="5374" max="5374" width="8.7109375" customWidth="1"/>
    <col min="5622" max="5622" width="7.5703125" customWidth="1"/>
    <col min="5623" max="5623" width="13.28515625" customWidth="1"/>
    <col min="5624" max="5624" width="8.85546875" customWidth="1"/>
    <col min="5625" max="5629" width="7.140625" customWidth="1"/>
    <col min="5630" max="5630" width="8.7109375" customWidth="1"/>
    <col min="5878" max="5878" width="7.5703125" customWidth="1"/>
    <col min="5879" max="5879" width="13.28515625" customWidth="1"/>
    <col min="5880" max="5880" width="8.85546875" customWidth="1"/>
    <col min="5881" max="5885" width="7.140625" customWidth="1"/>
    <col min="5886" max="5886" width="8.7109375" customWidth="1"/>
    <col min="6134" max="6134" width="7.5703125" customWidth="1"/>
    <col min="6135" max="6135" width="13.28515625" customWidth="1"/>
    <col min="6136" max="6136" width="8.85546875" customWidth="1"/>
    <col min="6137" max="6141" width="7.140625" customWidth="1"/>
    <col min="6142" max="6142" width="8.7109375" customWidth="1"/>
    <col min="6390" max="6390" width="7.5703125" customWidth="1"/>
    <col min="6391" max="6391" width="13.28515625" customWidth="1"/>
    <col min="6392" max="6392" width="8.85546875" customWidth="1"/>
    <col min="6393" max="6397" width="7.140625" customWidth="1"/>
    <col min="6398" max="6398" width="8.7109375" customWidth="1"/>
    <col min="6646" max="6646" width="7.5703125" customWidth="1"/>
    <col min="6647" max="6647" width="13.28515625" customWidth="1"/>
    <col min="6648" max="6648" width="8.85546875" customWidth="1"/>
    <col min="6649" max="6653" width="7.140625" customWidth="1"/>
    <col min="6654" max="6654" width="8.7109375" customWidth="1"/>
    <col min="6902" max="6902" width="7.5703125" customWidth="1"/>
    <col min="6903" max="6903" width="13.28515625" customWidth="1"/>
    <col min="6904" max="6904" width="8.85546875" customWidth="1"/>
    <col min="6905" max="6909" width="7.140625" customWidth="1"/>
    <col min="6910" max="6910" width="8.7109375" customWidth="1"/>
    <col min="7158" max="7158" width="7.5703125" customWidth="1"/>
    <col min="7159" max="7159" width="13.28515625" customWidth="1"/>
    <col min="7160" max="7160" width="8.85546875" customWidth="1"/>
    <col min="7161" max="7165" width="7.140625" customWidth="1"/>
    <col min="7166" max="7166" width="8.7109375" customWidth="1"/>
    <col min="7414" max="7414" width="7.5703125" customWidth="1"/>
    <col min="7415" max="7415" width="13.28515625" customWidth="1"/>
    <col min="7416" max="7416" width="8.85546875" customWidth="1"/>
    <col min="7417" max="7421" width="7.140625" customWidth="1"/>
    <col min="7422" max="7422" width="8.7109375" customWidth="1"/>
    <col min="7670" max="7670" width="7.5703125" customWidth="1"/>
    <col min="7671" max="7671" width="13.28515625" customWidth="1"/>
    <col min="7672" max="7672" width="8.85546875" customWidth="1"/>
    <col min="7673" max="7677" width="7.140625" customWidth="1"/>
    <col min="7678" max="7678" width="8.7109375" customWidth="1"/>
    <col min="7926" max="7926" width="7.5703125" customWidth="1"/>
    <col min="7927" max="7927" width="13.28515625" customWidth="1"/>
    <col min="7928" max="7928" width="8.85546875" customWidth="1"/>
    <col min="7929" max="7933" width="7.140625" customWidth="1"/>
    <col min="7934" max="7934" width="8.7109375" customWidth="1"/>
    <col min="8182" max="8182" width="7.5703125" customWidth="1"/>
    <col min="8183" max="8183" width="13.28515625" customWidth="1"/>
    <col min="8184" max="8184" width="8.85546875" customWidth="1"/>
    <col min="8185" max="8189" width="7.140625" customWidth="1"/>
    <col min="8190" max="8190" width="8.7109375" customWidth="1"/>
    <col min="8438" max="8438" width="7.5703125" customWidth="1"/>
    <col min="8439" max="8439" width="13.28515625" customWidth="1"/>
    <col min="8440" max="8440" width="8.85546875" customWidth="1"/>
    <col min="8441" max="8445" width="7.140625" customWidth="1"/>
    <col min="8446" max="8446" width="8.7109375" customWidth="1"/>
    <col min="8694" max="8694" width="7.5703125" customWidth="1"/>
    <col min="8695" max="8695" width="13.28515625" customWidth="1"/>
    <col min="8696" max="8696" width="8.85546875" customWidth="1"/>
    <col min="8697" max="8701" width="7.140625" customWidth="1"/>
    <col min="8702" max="8702" width="8.7109375" customWidth="1"/>
    <col min="8950" max="8950" width="7.5703125" customWidth="1"/>
    <col min="8951" max="8951" width="13.28515625" customWidth="1"/>
    <col min="8952" max="8952" width="8.85546875" customWidth="1"/>
    <col min="8953" max="8957" width="7.140625" customWidth="1"/>
    <col min="8958" max="8958" width="8.7109375" customWidth="1"/>
    <col min="9206" max="9206" width="7.5703125" customWidth="1"/>
    <col min="9207" max="9207" width="13.28515625" customWidth="1"/>
    <col min="9208" max="9208" width="8.85546875" customWidth="1"/>
    <col min="9209" max="9213" width="7.140625" customWidth="1"/>
    <col min="9214" max="9214" width="8.7109375" customWidth="1"/>
    <col min="9462" max="9462" width="7.5703125" customWidth="1"/>
    <col min="9463" max="9463" width="13.28515625" customWidth="1"/>
    <col min="9464" max="9464" width="8.85546875" customWidth="1"/>
    <col min="9465" max="9469" width="7.140625" customWidth="1"/>
    <col min="9470" max="9470" width="8.7109375" customWidth="1"/>
    <col min="9718" max="9718" width="7.5703125" customWidth="1"/>
    <col min="9719" max="9719" width="13.28515625" customWidth="1"/>
    <col min="9720" max="9720" width="8.85546875" customWidth="1"/>
    <col min="9721" max="9725" width="7.140625" customWidth="1"/>
    <col min="9726" max="9726" width="8.7109375" customWidth="1"/>
    <col min="9974" max="9974" width="7.5703125" customWidth="1"/>
    <col min="9975" max="9975" width="13.28515625" customWidth="1"/>
    <col min="9976" max="9976" width="8.85546875" customWidth="1"/>
    <col min="9977" max="9981" width="7.140625" customWidth="1"/>
    <col min="9982" max="9982" width="8.7109375" customWidth="1"/>
    <col min="10230" max="10230" width="7.5703125" customWidth="1"/>
    <col min="10231" max="10231" width="13.28515625" customWidth="1"/>
    <col min="10232" max="10232" width="8.85546875" customWidth="1"/>
    <col min="10233" max="10237" width="7.140625" customWidth="1"/>
    <col min="10238" max="10238" width="8.7109375" customWidth="1"/>
    <col min="10486" max="10486" width="7.5703125" customWidth="1"/>
    <col min="10487" max="10487" width="13.28515625" customWidth="1"/>
    <col min="10488" max="10488" width="8.85546875" customWidth="1"/>
    <col min="10489" max="10493" width="7.140625" customWidth="1"/>
    <col min="10494" max="10494" width="8.7109375" customWidth="1"/>
    <col min="10742" max="10742" width="7.5703125" customWidth="1"/>
    <col min="10743" max="10743" width="13.28515625" customWidth="1"/>
    <col min="10744" max="10744" width="8.85546875" customWidth="1"/>
    <col min="10745" max="10749" width="7.140625" customWidth="1"/>
    <col min="10750" max="10750" width="8.7109375" customWidth="1"/>
    <col min="10998" max="10998" width="7.5703125" customWidth="1"/>
    <col min="10999" max="10999" width="13.28515625" customWidth="1"/>
    <col min="11000" max="11000" width="8.85546875" customWidth="1"/>
    <col min="11001" max="11005" width="7.140625" customWidth="1"/>
    <col min="11006" max="11006" width="8.7109375" customWidth="1"/>
    <col min="11254" max="11254" width="7.5703125" customWidth="1"/>
    <col min="11255" max="11255" width="13.28515625" customWidth="1"/>
    <col min="11256" max="11256" width="8.85546875" customWidth="1"/>
    <col min="11257" max="11261" width="7.140625" customWidth="1"/>
    <col min="11262" max="11262" width="8.7109375" customWidth="1"/>
    <col min="11510" max="11510" width="7.5703125" customWidth="1"/>
    <col min="11511" max="11511" width="13.28515625" customWidth="1"/>
    <col min="11512" max="11512" width="8.85546875" customWidth="1"/>
    <col min="11513" max="11517" width="7.140625" customWidth="1"/>
    <col min="11518" max="11518" width="8.7109375" customWidth="1"/>
    <col min="11766" max="11766" width="7.5703125" customWidth="1"/>
    <col min="11767" max="11767" width="13.28515625" customWidth="1"/>
    <col min="11768" max="11768" width="8.85546875" customWidth="1"/>
    <col min="11769" max="11773" width="7.140625" customWidth="1"/>
    <col min="11774" max="11774" width="8.7109375" customWidth="1"/>
    <col min="12022" max="12022" width="7.5703125" customWidth="1"/>
    <col min="12023" max="12023" width="13.28515625" customWidth="1"/>
    <col min="12024" max="12024" width="8.85546875" customWidth="1"/>
    <col min="12025" max="12029" width="7.140625" customWidth="1"/>
    <col min="12030" max="12030" width="8.7109375" customWidth="1"/>
    <col min="12278" max="12278" width="7.5703125" customWidth="1"/>
    <col min="12279" max="12279" width="13.28515625" customWidth="1"/>
    <col min="12280" max="12280" width="8.85546875" customWidth="1"/>
    <col min="12281" max="12285" width="7.140625" customWidth="1"/>
    <col min="12286" max="12286" width="8.7109375" customWidth="1"/>
    <col min="12534" max="12534" width="7.5703125" customWidth="1"/>
    <col min="12535" max="12535" width="13.28515625" customWidth="1"/>
    <col min="12536" max="12536" width="8.85546875" customWidth="1"/>
    <col min="12537" max="12541" width="7.140625" customWidth="1"/>
    <col min="12542" max="12542" width="8.7109375" customWidth="1"/>
    <col min="12790" max="12790" width="7.5703125" customWidth="1"/>
    <col min="12791" max="12791" width="13.28515625" customWidth="1"/>
    <col min="12792" max="12792" width="8.85546875" customWidth="1"/>
    <col min="12793" max="12797" width="7.140625" customWidth="1"/>
    <col min="12798" max="12798" width="8.7109375" customWidth="1"/>
    <col min="13046" max="13046" width="7.5703125" customWidth="1"/>
    <col min="13047" max="13047" width="13.28515625" customWidth="1"/>
    <col min="13048" max="13048" width="8.85546875" customWidth="1"/>
    <col min="13049" max="13053" width="7.140625" customWidth="1"/>
    <col min="13054" max="13054" width="8.7109375" customWidth="1"/>
    <col min="13302" max="13302" width="7.5703125" customWidth="1"/>
    <col min="13303" max="13303" width="13.28515625" customWidth="1"/>
    <col min="13304" max="13304" width="8.85546875" customWidth="1"/>
    <col min="13305" max="13309" width="7.140625" customWidth="1"/>
    <col min="13310" max="13310" width="8.7109375" customWidth="1"/>
    <col min="13558" max="13558" width="7.5703125" customWidth="1"/>
    <col min="13559" max="13559" width="13.28515625" customWidth="1"/>
    <col min="13560" max="13560" width="8.85546875" customWidth="1"/>
    <col min="13561" max="13565" width="7.140625" customWidth="1"/>
    <col min="13566" max="13566" width="8.7109375" customWidth="1"/>
    <col min="13814" max="13814" width="7.5703125" customWidth="1"/>
    <col min="13815" max="13815" width="13.28515625" customWidth="1"/>
    <col min="13816" max="13816" width="8.85546875" customWidth="1"/>
    <col min="13817" max="13821" width="7.140625" customWidth="1"/>
    <col min="13822" max="13822" width="8.7109375" customWidth="1"/>
    <col min="14070" max="14070" width="7.5703125" customWidth="1"/>
    <col min="14071" max="14071" width="13.28515625" customWidth="1"/>
    <col min="14072" max="14072" width="8.85546875" customWidth="1"/>
    <col min="14073" max="14077" width="7.140625" customWidth="1"/>
    <col min="14078" max="14078" width="8.7109375" customWidth="1"/>
    <col min="14326" max="14326" width="7.5703125" customWidth="1"/>
    <col min="14327" max="14327" width="13.28515625" customWidth="1"/>
    <col min="14328" max="14328" width="8.85546875" customWidth="1"/>
    <col min="14329" max="14333" width="7.140625" customWidth="1"/>
    <col min="14334" max="14334" width="8.7109375" customWidth="1"/>
    <col min="14582" max="14582" width="7.5703125" customWidth="1"/>
    <col min="14583" max="14583" width="13.28515625" customWidth="1"/>
    <col min="14584" max="14584" width="8.85546875" customWidth="1"/>
    <col min="14585" max="14589" width="7.140625" customWidth="1"/>
    <col min="14590" max="14590" width="8.7109375" customWidth="1"/>
    <col min="14838" max="14838" width="7.5703125" customWidth="1"/>
    <col min="14839" max="14839" width="13.28515625" customWidth="1"/>
    <col min="14840" max="14840" width="8.85546875" customWidth="1"/>
    <col min="14841" max="14845" width="7.140625" customWidth="1"/>
    <col min="14846" max="14846" width="8.7109375" customWidth="1"/>
    <col min="15094" max="15094" width="7.5703125" customWidth="1"/>
    <col min="15095" max="15095" width="13.28515625" customWidth="1"/>
    <col min="15096" max="15096" width="8.85546875" customWidth="1"/>
    <col min="15097" max="15101" width="7.140625" customWidth="1"/>
    <col min="15102" max="15102" width="8.7109375" customWidth="1"/>
    <col min="15350" max="15350" width="7.5703125" customWidth="1"/>
    <col min="15351" max="15351" width="13.28515625" customWidth="1"/>
    <col min="15352" max="15352" width="8.85546875" customWidth="1"/>
    <col min="15353" max="15357" width="7.140625" customWidth="1"/>
    <col min="15358" max="15358" width="8.7109375" customWidth="1"/>
    <col min="15606" max="15606" width="7.5703125" customWidth="1"/>
    <col min="15607" max="15607" width="13.28515625" customWidth="1"/>
    <col min="15608" max="15608" width="8.85546875" customWidth="1"/>
    <col min="15609" max="15613" width="7.140625" customWidth="1"/>
    <col min="15614" max="15614" width="8.7109375" customWidth="1"/>
    <col min="15862" max="15862" width="7.5703125" customWidth="1"/>
    <col min="15863" max="15863" width="13.28515625" customWidth="1"/>
    <col min="15864" max="15864" width="8.85546875" customWidth="1"/>
    <col min="15865" max="15869" width="7.140625" customWidth="1"/>
    <col min="15870" max="15870" width="8.7109375" customWidth="1"/>
    <col min="16118" max="16118" width="7.5703125" customWidth="1"/>
    <col min="16119" max="16119" width="13.28515625" customWidth="1"/>
    <col min="16120" max="16120" width="8.85546875" customWidth="1"/>
    <col min="16121" max="16125" width="7.140625" customWidth="1"/>
    <col min="16126" max="16126" width="8.7109375" customWidth="1"/>
  </cols>
  <sheetData>
    <row r="1" spans="1:17" ht="15" customHeight="1" x14ac:dyDescent="0.25"/>
    <row r="2" spans="1:17" ht="15" customHeight="1" x14ac:dyDescent="0.25"/>
    <row r="3" spans="1:17" ht="12" customHeight="1" x14ac:dyDescent="0.25"/>
    <row r="4" spans="1:17" ht="15" customHeight="1" x14ac:dyDescent="0.25"/>
    <row r="5" spans="1:17" s="167" customFormat="1" ht="9" customHeight="1" x14ac:dyDescent="0.25">
      <c r="A5" s="165"/>
      <c r="B5" s="166"/>
      <c r="C5" s="166"/>
      <c r="D5" s="166"/>
      <c r="E5" s="166"/>
      <c r="F5" s="166"/>
      <c r="N5" s="179"/>
      <c r="O5" s="179"/>
      <c r="P5" s="179"/>
      <c r="Q5" s="176"/>
    </row>
    <row r="6" spans="1:17" s="167" customFormat="1" ht="6.75" customHeight="1" x14ac:dyDescent="0.25">
      <c r="A6" s="168"/>
      <c r="B6" s="166"/>
      <c r="C6" s="166"/>
      <c r="D6" s="166"/>
      <c r="E6" s="166"/>
      <c r="F6" s="166"/>
      <c r="N6" s="179"/>
      <c r="O6" s="179"/>
      <c r="P6" s="179"/>
      <c r="Q6" s="176"/>
    </row>
    <row r="7" spans="1:17" ht="16.5" customHeight="1" x14ac:dyDescent="0.25">
      <c r="A7" s="278" t="s">
        <v>117</v>
      </c>
      <c r="B7" s="278"/>
      <c r="C7" s="278"/>
      <c r="D7" s="278"/>
      <c r="E7" s="278"/>
      <c r="F7" s="278"/>
      <c r="G7" s="186"/>
      <c r="H7" s="186"/>
    </row>
    <row r="8" spans="1:17" s="174" customFormat="1" ht="18" customHeight="1" x14ac:dyDescent="0.25">
      <c r="A8" s="277" t="s">
        <v>135</v>
      </c>
      <c r="B8" s="277"/>
      <c r="C8" s="277"/>
      <c r="D8" s="277"/>
      <c r="E8" s="277"/>
      <c r="F8" s="277"/>
      <c r="G8" s="186"/>
      <c r="H8" s="186"/>
      <c r="N8" s="178"/>
      <c r="O8" s="178"/>
      <c r="P8" s="178"/>
    </row>
    <row r="9" spans="1:17" ht="6.75" customHeight="1" x14ac:dyDescent="0.25">
      <c r="A9" s="169"/>
      <c r="B9" s="169"/>
      <c r="C9" s="169"/>
      <c r="D9" s="169"/>
    </row>
    <row r="10" spans="1:17" ht="31.5" customHeight="1" x14ac:dyDescent="0.25">
      <c r="A10" s="209" t="s">
        <v>102</v>
      </c>
      <c r="B10" s="209" t="s">
        <v>103</v>
      </c>
      <c r="C10" s="209" t="s">
        <v>104</v>
      </c>
      <c r="D10" s="209" t="s">
        <v>105</v>
      </c>
      <c r="E10" s="210" t="s">
        <v>106</v>
      </c>
      <c r="F10" s="210" t="s">
        <v>136</v>
      </c>
      <c r="O10" s="180"/>
    </row>
    <row r="11" spans="1:17" ht="14.1" customHeight="1" x14ac:dyDescent="0.25">
      <c r="A11" s="211" t="s">
        <v>75</v>
      </c>
      <c r="B11" s="212">
        <v>327</v>
      </c>
      <c r="C11" s="213">
        <v>513</v>
      </c>
      <c r="D11" s="213">
        <v>486</v>
      </c>
      <c r="E11" s="214">
        <v>1257</v>
      </c>
      <c r="F11" s="214">
        <v>284</v>
      </c>
      <c r="O11" s="180"/>
    </row>
    <row r="12" spans="1:17" ht="14.1" customHeight="1" x14ac:dyDescent="0.25">
      <c r="A12" s="211" t="s">
        <v>76</v>
      </c>
      <c r="B12" s="212">
        <v>0</v>
      </c>
      <c r="C12" s="213">
        <v>21</v>
      </c>
      <c r="D12" s="213">
        <v>65</v>
      </c>
      <c r="E12" s="214">
        <v>12</v>
      </c>
      <c r="F12" s="214">
        <v>38</v>
      </c>
      <c r="O12" s="180"/>
    </row>
    <row r="13" spans="1:17" ht="14.1" customHeight="1" x14ac:dyDescent="0.25">
      <c r="A13" s="211" t="s">
        <v>77</v>
      </c>
      <c r="B13" s="212">
        <v>0</v>
      </c>
      <c r="C13" s="213">
        <v>0</v>
      </c>
      <c r="D13" s="213">
        <v>39</v>
      </c>
      <c r="E13" s="214">
        <v>0</v>
      </c>
      <c r="F13" s="214">
        <v>1</v>
      </c>
      <c r="O13" s="180"/>
    </row>
    <row r="14" spans="1:17" s="178" customFormat="1" ht="14.1" customHeight="1" x14ac:dyDescent="0.25">
      <c r="A14" s="211" t="s">
        <v>78</v>
      </c>
      <c r="B14" s="212">
        <v>625</v>
      </c>
      <c r="C14" s="213">
        <v>337</v>
      </c>
      <c r="D14" s="213">
        <v>292</v>
      </c>
      <c r="E14" s="214">
        <v>227</v>
      </c>
      <c r="F14" s="214">
        <v>127</v>
      </c>
      <c r="G14"/>
      <c r="H14"/>
      <c r="I14"/>
      <c r="J14"/>
      <c r="K14"/>
      <c r="L14"/>
      <c r="M14"/>
      <c r="O14" s="180"/>
      <c r="Q14" s="174"/>
    </row>
    <row r="15" spans="1:17" s="178" customFormat="1" ht="14.1" customHeight="1" x14ac:dyDescent="0.25">
      <c r="A15" s="211" t="s">
        <v>79</v>
      </c>
      <c r="B15" s="212">
        <v>256</v>
      </c>
      <c r="C15" s="213">
        <v>376</v>
      </c>
      <c r="D15" s="213">
        <v>310</v>
      </c>
      <c r="E15" s="214">
        <v>459</v>
      </c>
      <c r="F15" s="214">
        <v>93</v>
      </c>
      <c r="G15"/>
      <c r="H15"/>
      <c r="I15"/>
      <c r="J15"/>
      <c r="K15"/>
      <c r="L15"/>
      <c r="M15"/>
      <c r="O15" s="180"/>
      <c r="Q15" s="174"/>
    </row>
    <row r="16" spans="1:17" s="178" customFormat="1" ht="14.1" customHeight="1" x14ac:dyDescent="0.25">
      <c r="A16" s="211" t="s">
        <v>80</v>
      </c>
      <c r="B16" s="212">
        <v>4469</v>
      </c>
      <c r="C16" s="213">
        <v>1258</v>
      </c>
      <c r="D16" s="213">
        <v>243</v>
      </c>
      <c r="E16" s="214">
        <v>171</v>
      </c>
      <c r="F16" s="214">
        <v>140</v>
      </c>
      <c r="G16"/>
      <c r="H16"/>
      <c r="I16"/>
      <c r="J16"/>
      <c r="K16"/>
      <c r="L16"/>
      <c r="M16"/>
      <c r="O16" s="180"/>
      <c r="Q16" s="174"/>
    </row>
    <row r="17" spans="1:17" s="178" customFormat="1" ht="14.1" customHeight="1" x14ac:dyDescent="0.25">
      <c r="A17" s="211" t="s">
        <v>107</v>
      </c>
      <c r="B17" s="212">
        <v>1346</v>
      </c>
      <c r="C17" s="213">
        <v>2</v>
      </c>
      <c r="D17" s="213">
        <v>49</v>
      </c>
      <c r="E17" s="214">
        <v>29</v>
      </c>
      <c r="F17" s="214">
        <v>139</v>
      </c>
      <c r="G17"/>
      <c r="H17"/>
      <c r="I17"/>
      <c r="J17"/>
      <c r="K17"/>
      <c r="L17"/>
      <c r="M17"/>
      <c r="O17" s="180"/>
      <c r="Q17" s="174"/>
    </row>
    <row r="18" spans="1:17" s="178" customFormat="1" ht="14.1" customHeight="1" x14ac:dyDescent="0.25">
      <c r="A18" s="211" t="s">
        <v>81</v>
      </c>
      <c r="B18" s="212">
        <v>2</v>
      </c>
      <c r="C18" s="213">
        <v>51</v>
      </c>
      <c r="D18" s="213">
        <v>75</v>
      </c>
      <c r="E18" s="214">
        <v>2</v>
      </c>
      <c r="F18" s="214">
        <v>10</v>
      </c>
      <c r="G18"/>
      <c r="H18"/>
      <c r="I18"/>
      <c r="J18"/>
      <c r="K18"/>
      <c r="L18"/>
      <c r="M18"/>
      <c r="O18" s="180"/>
      <c r="Q18" s="174"/>
    </row>
    <row r="19" spans="1:17" s="178" customFormat="1" ht="14.1" customHeight="1" x14ac:dyDescent="0.25">
      <c r="A19" s="211" t="s">
        <v>82</v>
      </c>
      <c r="B19" s="213">
        <v>513</v>
      </c>
      <c r="C19" s="213">
        <v>606</v>
      </c>
      <c r="D19" s="213">
        <v>71</v>
      </c>
      <c r="E19" s="214">
        <v>1</v>
      </c>
      <c r="F19" s="214">
        <v>31</v>
      </c>
      <c r="G19"/>
      <c r="H19"/>
      <c r="I19"/>
      <c r="J19"/>
      <c r="K19"/>
      <c r="L19"/>
      <c r="M19"/>
      <c r="O19" s="180"/>
      <c r="Q19" s="174"/>
    </row>
    <row r="20" spans="1:17" s="178" customFormat="1" ht="14.1" customHeight="1" x14ac:dyDescent="0.25">
      <c r="A20" s="211" t="s">
        <v>83</v>
      </c>
      <c r="B20" s="212">
        <v>599</v>
      </c>
      <c r="C20" s="213">
        <v>1763</v>
      </c>
      <c r="D20" s="213">
        <v>8014</v>
      </c>
      <c r="E20" s="214">
        <v>1341</v>
      </c>
      <c r="F20" s="214">
        <v>1219</v>
      </c>
      <c r="G20"/>
      <c r="H20"/>
      <c r="I20"/>
      <c r="J20"/>
      <c r="K20"/>
      <c r="L20"/>
      <c r="M20"/>
      <c r="O20" s="180"/>
      <c r="Q20" s="174"/>
    </row>
    <row r="21" spans="1:17" s="178" customFormat="1" ht="14.1" customHeight="1" x14ac:dyDescent="0.25">
      <c r="A21" s="211" t="s">
        <v>84</v>
      </c>
      <c r="B21" s="212">
        <v>1886</v>
      </c>
      <c r="C21" s="213">
        <v>1800</v>
      </c>
      <c r="D21" s="213">
        <v>1462</v>
      </c>
      <c r="E21" s="214">
        <v>1021</v>
      </c>
      <c r="F21" s="214">
        <v>823</v>
      </c>
      <c r="G21"/>
      <c r="H21"/>
      <c r="I21"/>
      <c r="J21"/>
      <c r="K21"/>
      <c r="L21"/>
      <c r="M21"/>
      <c r="O21" s="180"/>
      <c r="Q21" s="174"/>
    </row>
    <row r="22" spans="1:17" s="178" customFormat="1" ht="14.1" customHeight="1" x14ac:dyDescent="0.25">
      <c r="A22" s="211" t="s">
        <v>85</v>
      </c>
      <c r="B22" s="212">
        <v>207</v>
      </c>
      <c r="C22" s="213">
        <v>147</v>
      </c>
      <c r="D22" s="213">
        <v>274</v>
      </c>
      <c r="E22" s="214">
        <v>183</v>
      </c>
      <c r="F22" s="214">
        <v>275</v>
      </c>
      <c r="G22"/>
      <c r="H22"/>
      <c r="I22"/>
      <c r="J22"/>
      <c r="K22"/>
      <c r="L22"/>
      <c r="M22"/>
      <c r="O22" s="180"/>
      <c r="Q22" s="174"/>
    </row>
    <row r="23" spans="1:17" s="178" customFormat="1" ht="14.1" customHeight="1" x14ac:dyDescent="0.25">
      <c r="A23" s="211" t="s">
        <v>86</v>
      </c>
      <c r="B23" s="212">
        <v>35</v>
      </c>
      <c r="C23" s="213">
        <v>396</v>
      </c>
      <c r="D23" s="213">
        <v>463</v>
      </c>
      <c r="E23" s="214">
        <v>33</v>
      </c>
      <c r="F23" s="214">
        <v>52</v>
      </c>
      <c r="G23"/>
      <c r="H23"/>
      <c r="I23"/>
      <c r="J23"/>
      <c r="K23"/>
      <c r="L23"/>
      <c r="M23"/>
      <c r="O23" s="180"/>
      <c r="Q23" s="174"/>
    </row>
    <row r="24" spans="1:17" s="178" customFormat="1" ht="14.1" customHeight="1" x14ac:dyDescent="0.25">
      <c r="A24" s="211" t="s">
        <v>87</v>
      </c>
      <c r="B24" s="212">
        <v>5395</v>
      </c>
      <c r="C24" s="213">
        <v>7754</v>
      </c>
      <c r="D24" s="213">
        <v>6308</v>
      </c>
      <c r="E24" s="214">
        <v>21394</v>
      </c>
      <c r="F24" s="214">
        <v>27164</v>
      </c>
      <c r="G24"/>
      <c r="H24"/>
      <c r="I24"/>
      <c r="J24"/>
      <c r="K24"/>
      <c r="L24"/>
      <c r="M24"/>
      <c r="O24" s="180"/>
      <c r="Q24" s="174"/>
    </row>
    <row r="25" spans="1:17" s="178" customFormat="1" ht="14.1" customHeight="1" x14ac:dyDescent="0.25">
      <c r="A25" s="211" t="s">
        <v>108</v>
      </c>
      <c r="B25" s="212">
        <v>0</v>
      </c>
      <c r="C25" s="213">
        <v>49</v>
      </c>
      <c r="D25" s="213">
        <v>5</v>
      </c>
      <c r="E25" s="214">
        <v>39</v>
      </c>
      <c r="F25" s="214">
        <v>3433</v>
      </c>
      <c r="G25"/>
      <c r="H25"/>
      <c r="I25"/>
      <c r="J25"/>
      <c r="K25"/>
      <c r="L25"/>
      <c r="M25"/>
      <c r="O25" s="180"/>
      <c r="Q25" s="174"/>
    </row>
    <row r="26" spans="1:17" s="178" customFormat="1" ht="14.1" customHeight="1" x14ac:dyDescent="0.25">
      <c r="A26" s="211" t="s">
        <v>88</v>
      </c>
      <c r="B26" s="212">
        <v>2011</v>
      </c>
      <c r="C26" s="213">
        <v>2100</v>
      </c>
      <c r="D26" s="213">
        <v>1995</v>
      </c>
      <c r="E26" s="214">
        <v>1860</v>
      </c>
      <c r="F26" s="214">
        <v>16</v>
      </c>
      <c r="G26"/>
      <c r="H26"/>
      <c r="I26"/>
      <c r="J26"/>
      <c r="K26"/>
      <c r="L26"/>
      <c r="M26"/>
      <c r="O26" s="180"/>
      <c r="Q26" s="174"/>
    </row>
    <row r="27" spans="1:17" s="178" customFormat="1" ht="14.1" customHeight="1" x14ac:dyDescent="0.25">
      <c r="A27" s="211" t="s">
        <v>89</v>
      </c>
      <c r="B27" s="212">
        <v>92</v>
      </c>
      <c r="C27" s="213">
        <v>0</v>
      </c>
      <c r="D27" s="213">
        <v>0</v>
      </c>
      <c r="E27" s="214">
        <v>0</v>
      </c>
      <c r="F27" s="214">
        <v>0</v>
      </c>
      <c r="G27"/>
      <c r="H27"/>
      <c r="I27"/>
      <c r="J27"/>
      <c r="K27"/>
      <c r="L27"/>
      <c r="M27"/>
      <c r="O27" s="180"/>
      <c r="Q27" s="174"/>
    </row>
    <row r="28" spans="1:17" s="178" customFormat="1" ht="14.1" customHeight="1" x14ac:dyDescent="0.25">
      <c r="A28" s="211" t="s">
        <v>90</v>
      </c>
      <c r="B28" s="212">
        <v>37828</v>
      </c>
      <c r="C28" s="213">
        <v>39610</v>
      </c>
      <c r="D28" s="213">
        <v>35553</v>
      </c>
      <c r="E28" s="214">
        <v>40750</v>
      </c>
      <c r="F28" s="214">
        <v>39620</v>
      </c>
      <c r="G28"/>
      <c r="H28"/>
      <c r="I28"/>
      <c r="J28"/>
      <c r="K28"/>
      <c r="L28"/>
      <c r="M28"/>
      <c r="O28" s="180"/>
      <c r="Q28" s="174"/>
    </row>
    <row r="29" spans="1:17" s="178" customFormat="1" ht="14.1" customHeight="1" x14ac:dyDescent="0.25">
      <c r="A29" s="211" t="s">
        <v>91</v>
      </c>
      <c r="B29" s="212">
        <v>5358</v>
      </c>
      <c r="C29" s="213">
        <v>5060</v>
      </c>
      <c r="D29" s="213">
        <v>3057</v>
      </c>
      <c r="E29" s="214">
        <v>3613</v>
      </c>
      <c r="F29" s="214">
        <v>1785</v>
      </c>
      <c r="G29"/>
      <c r="H29"/>
      <c r="I29"/>
      <c r="J29"/>
      <c r="K29"/>
      <c r="L29"/>
      <c r="M29"/>
      <c r="O29" s="180"/>
      <c r="Q29" s="174"/>
    </row>
    <row r="30" spans="1:17" ht="14.1" customHeight="1" x14ac:dyDescent="0.25">
      <c r="A30" s="211" t="s">
        <v>109</v>
      </c>
      <c r="B30" s="212">
        <v>4</v>
      </c>
      <c r="C30" s="213">
        <v>0</v>
      </c>
      <c r="D30" s="213">
        <v>47</v>
      </c>
      <c r="E30" s="214">
        <v>7</v>
      </c>
      <c r="F30" s="214">
        <v>0</v>
      </c>
      <c r="O30" s="180"/>
    </row>
    <row r="31" spans="1:17" ht="14.1" customHeight="1" x14ac:dyDescent="0.25">
      <c r="A31" s="211" t="s">
        <v>93</v>
      </c>
      <c r="B31" s="212">
        <v>1653</v>
      </c>
      <c r="C31" s="213">
        <v>1255</v>
      </c>
      <c r="D31" s="213">
        <v>257</v>
      </c>
      <c r="E31" s="214">
        <v>73</v>
      </c>
      <c r="F31" s="214">
        <v>19</v>
      </c>
      <c r="O31" s="180"/>
    </row>
    <row r="32" spans="1:17" ht="14.1" customHeight="1" x14ac:dyDescent="0.25">
      <c r="A32" s="211" t="s">
        <v>94</v>
      </c>
      <c r="B32" s="212">
        <v>903</v>
      </c>
      <c r="C32" s="213">
        <v>148</v>
      </c>
      <c r="D32" s="213">
        <v>247</v>
      </c>
      <c r="E32" s="214">
        <v>282</v>
      </c>
      <c r="F32" s="214">
        <v>509</v>
      </c>
      <c r="O32" s="180"/>
    </row>
    <row r="33" spans="1:17" ht="14.1" customHeight="1" x14ac:dyDescent="0.25">
      <c r="A33" s="211" t="s">
        <v>95</v>
      </c>
      <c r="B33" s="212">
        <v>0</v>
      </c>
      <c r="C33" s="213">
        <v>246</v>
      </c>
      <c r="D33" s="213">
        <v>68</v>
      </c>
      <c r="E33" s="214">
        <v>12</v>
      </c>
      <c r="F33" s="214">
        <v>0</v>
      </c>
      <c r="O33" s="180"/>
    </row>
    <row r="34" spans="1:17" ht="14.1" customHeight="1" x14ac:dyDescent="0.25">
      <c r="A34" s="211" t="s">
        <v>96</v>
      </c>
      <c r="B34" s="212">
        <v>0</v>
      </c>
      <c r="C34" s="213">
        <v>61</v>
      </c>
      <c r="D34" s="213">
        <v>103</v>
      </c>
      <c r="E34" s="214">
        <v>0</v>
      </c>
      <c r="F34" s="214">
        <v>0</v>
      </c>
      <c r="O34" s="180"/>
    </row>
    <row r="35" spans="1:17" ht="14.1" customHeight="1" x14ac:dyDescent="0.25">
      <c r="A35" s="211" t="s">
        <v>97</v>
      </c>
      <c r="B35" s="212">
        <v>503</v>
      </c>
      <c r="C35" s="213">
        <v>494</v>
      </c>
      <c r="D35" s="213">
        <v>221</v>
      </c>
      <c r="E35" s="214">
        <v>28</v>
      </c>
      <c r="F35" s="214">
        <v>7</v>
      </c>
      <c r="O35" s="180"/>
    </row>
    <row r="36" spans="1:17" ht="14.1" customHeight="1" x14ac:dyDescent="0.25">
      <c r="A36" s="211" t="s">
        <v>98</v>
      </c>
      <c r="B36" s="212">
        <v>43</v>
      </c>
      <c r="C36" s="213">
        <v>59</v>
      </c>
      <c r="D36" s="213">
        <v>82</v>
      </c>
      <c r="E36" s="214">
        <v>110</v>
      </c>
      <c r="F36" s="214">
        <v>16</v>
      </c>
      <c r="O36" s="180"/>
    </row>
    <row r="37" spans="1:17" ht="14.1" customHeight="1" x14ac:dyDescent="0.25">
      <c r="A37" s="211" t="s">
        <v>99</v>
      </c>
      <c r="B37" s="212">
        <v>0</v>
      </c>
      <c r="C37" s="213">
        <v>0</v>
      </c>
      <c r="D37" s="213">
        <v>0</v>
      </c>
      <c r="E37" s="214">
        <v>56</v>
      </c>
      <c r="F37" s="214">
        <v>56</v>
      </c>
      <c r="O37" s="180"/>
    </row>
    <row r="38" spans="1:17" ht="14.1" customHeight="1" x14ac:dyDescent="0.25">
      <c r="A38" s="211" t="s">
        <v>110</v>
      </c>
      <c r="B38" s="212">
        <v>679</v>
      </c>
      <c r="C38" s="213">
        <v>1150</v>
      </c>
      <c r="D38" s="213">
        <v>842</v>
      </c>
      <c r="E38" s="214">
        <v>499</v>
      </c>
      <c r="F38" s="214">
        <v>338</v>
      </c>
      <c r="O38" s="180"/>
    </row>
    <row r="39" spans="1:17" ht="14.1" customHeight="1" x14ac:dyDescent="0.25">
      <c r="A39" s="211" t="s">
        <v>100</v>
      </c>
      <c r="B39" s="212">
        <v>1487</v>
      </c>
      <c r="C39" s="213">
        <v>1436</v>
      </c>
      <c r="D39" s="213">
        <v>956</v>
      </c>
      <c r="E39" s="214">
        <v>132</v>
      </c>
      <c r="F39" s="214">
        <v>429</v>
      </c>
      <c r="O39" s="180"/>
    </row>
    <row r="40" spans="1:17" ht="13.5" customHeight="1" x14ac:dyDescent="0.25">
      <c r="A40" s="211" t="s">
        <v>101</v>
      </c>
      <c r="B40" s="212">
        <v>57</v>
      </c>
      <c r="C40" s="213">
        <v>252</v>
      </c>
      <c r="D40" s="213">
        <v>370</v>
      </c>
      <c r="E40" s="214">
        <v>0</v>
      </c>
      <c r="F40" s="214">
        <v>0</v>
      </c>
      <c r="N40" s="181"/>
      <c r="O40" s="182"/>
    </row>
    <row r="41" spans="1:17" s="172" customFormat="1" x14ac:dyDescent="0.25">
      <c r="A41" s="215" t="s">
        <v>111</v>
      </c>
      <c r="B41" s="216">
        <f>SUBTOTAL(109,B11:B40)</f>
        <v>66278</v>
      </c>
      <c r="C41" s="216">
        <f>SUBTOTAL(109,C11:C40)</f>
        <v>66944</v>
      </c>
      <c r="D41" s="216">
        <f t="shared" ref="D41:F41" si="0">SUBTOTAL(109,D11:D40)</f>
        <v>61954</v>
      </c>
      <c r="E41" s="216">
        <f t="shared" si="0"/>
        <v>73591</v>
      </c>
      <c r="F41" s="216">
        <f t="shared" si="0"/>
        <v>76624</v>
      </c>
      <c r="N41" s="178"/>
      <c r="O41" s="180"/>
      <c r="P41" s="181"/>
      <c r="Q41" s="177"/>
    </row>
    <row r="42" spans="1:17" x14ac:dyDescent="0.25">
      <c r="A42" s="211" t="s">
        <v>114</v>
      </c>
      <c r="B42" s="212">
        <v>1443</v>
      </c>
      <c r="C42" s="213">
        <v>2099</v>
      </c>
      <c r="D42" s="213">
        <v>1770</v>
      </c>
      <c r="E42" s="214">
        <v>409</v>
      </c>
      <c r="F42" s="214">
        <v>300</v>
      </c>
    </row>
    <row r="43" spans="1:17" x14ac:dyDescent="0.25">
      <c r="A43" s="211" t="s">
        <v>92</v>
      </c>
      <c r="B43" s="212">
        <v>462</v>
      </c>
      <c r="C43" s="213">
        <v>737</v>
      </c>
      <c r="D43" s="213">
        <v>602</v>
      </c>
      <c r="E43" s="214">
        <v>70</v>
      </c>
      <c r="F43" s="214">
        <v>194</v>
      </c>
    </row>
    <row r="44" spans="1:17" x14ac:dyDescent="0.25">
      <c r="A44" s="215" t="s">
        <v>112</v>
      </c>
      <c r="B44" s="216">
        <f>SUBTOTAL(109,B42:B43)</f>
        <v>1905</v>
      </c>
      <c r="C44" s="216">
        <f>SUBTOTAL(109,C42:C43)</f>
        <v>2836</v>
      </c>
      <c r="D44" s="216">
        <f t="shared" ref="D44:F44" si="1">SUBTOTAL(109,D42:D43)</f>
        <v>2372</v>
      </c>
      <c r="E44" s="216">
        <f t="shared" si="1"/>
        <v>479</v>
      </c>
      <c r="F44" s="216">
        <f t="shared" si="1"/>
        <v>494</v>
      </c>
    </row>
    <row r="45" spans="1:17" x14ac:dyDescent="0.25">
      <c r="A45" s="215" t="s">
        <v>115</v>
      </c>
      <c r="B45" s="216"/>
      <c r="C45" s="217">
        <v>769</v>
      </c>
      <c r="D45" s="217">
        <v>195</v>
      </c>
      <c r="E45" s="218">
        <v>460</v>
      </c>
      <c r="F45" s="218">
        <v>358</v>
      </c>
    </row>
    <row r="46" spans="1:17" x14ac:dyDescent="0.25">
      <c r="A46" s="219" t="s">
        <v>116</v>
      </c>
      <c r="B46" s="216"/>
      <c r="C46" s="218"/>
      <c r="D46" s="218">
        <v>112</v>
      </c>
      <c r="E46" s="218">
        <v>223</v>
      </c>
      <c r="F46" s="218">
        <v>107</v>
      </c>
    </row>
    <row r="47" spans="1:17" x14ac:dyDescent="0.25">
      <c r="A47" s="219" t="s">
        <v>74</v>
      </c>
      <c r="B47" s="216">
        <f>SUBTOTAL(109,B11:B46)</f>
        <v>68183</v>
      </c>
      <c r="C47" s="216">
        <f t="shared" ref="C47:F47" si="2">SUBTOTAL(109,C11:C46)</f>
        <v>70549</v>
      </c>
      <c r="D47" s="216">
        <f t="shared" si="2"/>
        <v>64633</v>
      </c>
      <c r="E47" s="216">
        <f t="shared" si="2"/>
        <v>74753</v>
      </c>
      <c r="F47" s="216">
        <f t="shared" si="2"/>
        <v>77583</v>
      </c>
    </row>
    <row r="48" spans="1:17" x14ac:dyDescent="0.25">
      <c r="A48" s="193" t="s">
        <v>123</v>
      </c>
      <c r="B48" s="192"/>
      <c r="C48" s="184"/>
      <c r="D48" s="184"/>
      <c r="E48" s="184"/>
      <c r="F48" s="184"/>
    </row>
    <row r="49" spans="1:4" x14ac:dyDescent="0.25">
      <c r="A49" s="169"/>
      <c r="B49" s="169"/>
      <c r="C49" s="169"/>
      <c r="D49" s="169"/>
    </row>
    <row r="50" spans="1:4" x14ac:dyDescent="0.25">
      <c r="A50" s="169"/>
      <c r="B50" s="169"/>
      <c r="C50" s="169"/>
      <c r="D50" s="169"/>
    </row>
    <row r="51" spans="1:4" x14ac:dyDescent="0.25">
      <c r="A51" s="169"/>
      <c r="B51" s="169"/>
      <c r="C51" s="169"/>
      <c r="D51" s="169"/>
    </row>
    <row r="52" spans="1:4" x14ac:dyDescent="0.25">
      <c r="A52" s="169"/>
      <c r="B52" s="169"/>
      <c r="C52" s="169"/>
      <c r="D52" s="169"/>
    </row>
    <row r="53" spans="1:4" x14ac:dyDescent="0.25">
      <c r="A53" s="169"/>
      <c r="B53" s="169"/>
      <c r="C53" s="169"/>
      <c r="D53" s="169"/>
    </row>
    <row r="54" spans="1:4" x14ac:dyDescent="0.25">
      <c r="A54" s="169"/>
      <c r="B54" s="169"/>
      <c r="C54" s="169"/>
      <c r="D54" s="169"/>
    </row>
    <row r="55" spans="1:4" x14ac:dyDescent="0.25">
      <c r="A55" s="169"/>
      <c r="B55" s="169"/>
      <c r="C55" s="169"/>
      <c r="D55" s="169"/>
    </row>
    <row r="56" spans="1:4" x14ac:dyDescent="0.25">
      <c r="A56" s="169"/>
      <c r="B56" s="169"/>
      <c r="C56" s="169"/>
      <c r="D56" s="169"/>
    </row>
    <row r="57" spans="1:4" x14ac:dyDescent="0.25">
      <c r="A57" s="169"/>
      <c r="B57" s="169"/>
      <c r="C57" s="169"/>
      <c r="D57" s="169"/>
    </row>
    <row r="58" spans="1:4" x14ac:dyDescent="0.25">
      <c r="A58" s="169"/>
      <c r="B58" s="169"/>
      <c r="C58" s="169"/>
      <c r="D58" s="169"/>
    </row>
    <row r="59" spans="1:4" x14ac:dyDescent="0.25">
      <c r="A59" s="169"/>
      <c r="B59" s="169"/>
      <c r="C59" s="169"/>
      <c r="D59" s="169"/>
    </row>
    <row r="60" spans="1:4" x14ac:dyDescent="0.25">
      <c r="A60" s="169"/>
      <c r="B60" s="169"/>
      <c r="C60" s="169"/>
      <c r="D60" s="169"/>
    </row>
    <row r="61" spans="1:4" x14ac:dyDescent="0.25">
      <c r="A61" s="169"/>
      <c r="B61" s="169"/>
      <c r="C61" s="169"/>
      <c r="D61" s="169"/>
    </row>
    <row r="62" spans="1:4" x14ac:dyDescent="0.25">
      <c r="A62" s="169"/>
      <c r="B62" s="169"/>
      <c r="C62" s="169"/>
      <c r="D62" s="169"/>
    </row>
    <row r="63" spans="1:4" x14ac:dyDescent="0.25">
      <c r="A63" s="169"/>
      <c r="B63" s="169"/>
      <c r="C63" s="169"/>
      <c r="D63" s="169"/>
    </row>
    <row r="64" spans="1:4" x14ac:dyDescent="0.25">
      <c r="A64" s="169"/>
      <c r="B64" s="169"/>
      <c r="C64" s="169"/>
      <c r="D64" s="169"/>
    </row>
    <row r="65" spans="1:4" x14ac:dyDescent="0.25">
      <c r="A65" s="169"/>
      <c r="B65" s="169"/>
      <c r="C65" s="169"/>
      <c r="D65" s="169"/>
    </row>
    <row r="66" spans="1:4" x14ac:dyDescent="0.25">
      <c r="A66" s="169"/>
      <c r="B66" s="169"/>
      <c r="C66" s="169"/>
      <c r="D66" s="169"/>
    </row>
    <row r="67" spans="1:4" x14ac:dyDescent="0.25">
      <c r="A67" s="169"/>
      <c r="B67" s="169"/>
      <c r="C67" s="169"/>
      <c r="D67" s="169"/>
    </row>
    <row r="68" spans="1:4" x14ac:dyDescent="0.25">
      <c r="A68" s="169"/>
      <c r="B68" s="169"/>
      <c r="C68" s="169"/>
      <c r="D68" s="169"/>
    </row>
    <row r="69" spans="1:4" x14ac:dyDescent="0.25">
      <c r="A69" s="169"/>
      <c r="B69" s="169"/>
      <c r="C69" s="169"/>
      <c r="D69" s="169"/>
    </row>
    <row r="70" spans="1:4" x14ac:dyDescent="0.25">
      <c r="A70" s="169"/>
      <c r="B70" s="169"/>
      <c r="C70" s="169"/>
      <c r="D70" s="169"/>
    </row>
    <row r="71" spans="1:4" x14ac:dyDescent="0.25">
      <c r="A71" s="169"/>
      <c r="B71" s="169"/>
      <c r="C71" s="169"/>
      <c r="D71" s="169"/>
    </row>
    <row r="72" spans="1:4" x14ac:dyDescent="0.25">
      <c r="A72" s="169"/>
      <c r="B72" s="169"/>
      <c r="C72" s="169"/>
      <c r="D72" s="169"/>
    </row>
    <row r="73" spans="1:4" x14ac:dyDescent="0.25">
      <c r="A73" s="169"/>
      <c r="B73" s="169"/>
      <c r="C73" s="169"/>
      <c r="D73" s="169"/>
    </row>
    <row r="74" spans="1:4" x14ac:dyDescent="0.25">
      <c r="A74" s="169"/>
      <c r="B74" s="169"/>
      <c r="C74" s="169"/>
      <c r="D74" s="169"/>
    </row>
    <row r="75" spans="1:4" x14ac:dyDescent="0.25">
      <c r="A75" s="169"/>
      <c r="B75" s="169"/>
      <c r="C75" s="169"/>
      <c r="D75" s="169"/>
    </row>
    <row r="76" spans="1:4" x14ac:dyDescent="0.25">
      <c r="A76" s="169"/>
      <c r="B76" s="169"/>
      <c r="C76" s="169"/>
      <c r="D76" s="169"/>
    </row>
    <row r="77" spans="1:4" x14ac:dyDescent="0.25">
      <c r="A77" s="169"/>
      <c r="B77" s="169"/>
      <c r="C77" s="169"/>
      <c r="D77" s="169"/>
    </row>
    <row r="78" spans="1:4" x14ac:dyDescent="0.25">
      <c r="A78" s="169"/>
      <c r="B78" s="169"/>
      <c r="C78" s="169"/>
      <c r="D78" s="169"/>
    </row>
    <row r="79" spans="1:4" x14ac:dyDescent="0.25">
      <c r="A79" s="169"/>
      <c r="B79" s="169"/>
      <c r="C79" s="169"/>
      <c r="D79" s="169"/>
    </row>
    <row r="80" spans="1:4" x14ac:dyDescent="0.25">
      <c r="A80" s="169"/>
      <c r="B80" s="169"/>
      <c r="C80" s="169"/>
      <c r="D80" s="169"/>
    </row>
    <row r="81" spans="1:4" x14ac:dyDescent="0.25">
      <c r="A81" s="169"/>
      <c r="B81" s="169"/>
      <c r="C81" s="169"/>
      <c r="D81" s="169"/>
    </row>
    <row r="82" spans="1:4" x14ac:dyDescent="0.25">
      <c r="A82" s="169"/>
      <c r="B82" s="169"/>
      <c r="C82" s="169"/>
      <c r="D82" s="169"/>
    </row>
    <row r="83" spans="1:4" x14ac:dyDescent="0.25">
      <c r="A83" s="169"/>
      <c r="B83" s="169"/>
      <c r="C83" s="169"/>
      <c r="D83" s="169"/>
    </row>
    <row r="84" spans="1:4" x14ac:dyDescent="0.25">
      <c r="A84" s="169"/>
      <c r="B84" s="169"/>
      <c r="C84" s="169"/>
      <c r="D84" s="169"/>
    </row>
    <row r="85" spans="1:4" x14ac:dyDescent="0.25">
      <c r="A85" s="169"/>
      <c r="B85" s="169"/>
      <c r="C85" s="169"/>
      <c r="D85" s="169"/>
    </row>
    <row r="86" spans="1:4" x14ac:dyDescent="0.25">
      <c r="A86" s="169"/>
      <c r="B86" s="169"/>
      <c r="C86" s="169"/>
      <c r="D86" s="169"/>
    </row>
    <row r="87" spans="1:4" x14ac:dyDescent="0.25">
      <c r="A87" s="169"/>
      <c r="B87" s="169"/>
      <c r="C87" s="169"/>
      <c r="D87" s="169"/>
    </row>
    <row r="88" spans="1:4" x14ac:dyDescent="0.25">
      <c r="A88" s="169"/>
      <c r="B88" s="169"/>
      <c r="C88" s="169"/>
      <c r="D88" s="169"/>
    </row>
    <row r="89" spans="1:4" x14ac:dyDescent="0.25">
      <c r="A89" s="169"/>
      <c r="B89" s="169"/>
      <c r="C89" s="169"/>
      <c r="D89" s="169"/>
    </row>
    <row r="90" spans="1:4" x14ac:dyDescent="0.25">
      <c r="A90" s="169"/>
      <c r="B90" s="169"/>
      <c r="C90" s="169"/>
      <c r="D90" s="169"/>
    </row>
    <row r="91" spans="1:4" x14ac:dyDescent="0.25">
      <c r="A91" s="169"/>
      <c r="B91" s="169"/>
      <c r="C91" s="169"/>
      <c r="D91" s="169"/>
    </row>
    <row r="92" spans="1:4" x14ac:dyDescent="0.25">
      <c r="A92" s="169"/>
      <c r="B92" s="169"/>
      <c r="C92" s="169"/>
      <c r="D92" s="169"/>
    </row>
    <row r="93" spans="1:4" x14ac:dyDescent="0.25">
      <c r="A93" s="169"/>
      <c r="B93" s="169"/>
      <c r="C93" s="169"/>
      <c r="D93" s="169"/>
    </row>
    <row r="94" spans="1:4" x14ac:dyDescent="0.25">
      <c r="A94" s="169"/>
      <c r="B94" s="169"/>
      <c r="C94" s="169"/>
      <c r="D94" s="169"/>
    </row>
    <row r="95" spans="1:4" x14ac:dyDescent="0.25">
      <c r="A95" s="169"/>
      <c r="B95" s="169"/>
      <c r="C95" s="169"/>
      <c r="D95" s="169"/>
    </row>
    <row r="96" spans="1:4" x14ac:dyDescent="0.25">
      <c r="A96" s="169"/>
      <c r="B96" s="169"/>
      <c r="C96" s="169"/>
      <c r="D96" s="169"/>
    </row>
    <row r="97" spans="1:4" x14ac:dyDescent="0.25">
      <c r="A97" s="169"/>
      <c r="B97" s="169"/>
      <c r="C97" s="169"/>
      <c r="D97" s="169"/>
    </row>
    <row r="98" spans="1:4" x14ac:dyDescent="0.25">
      <c r="A98" s="169"/>
      <c r="B98" s="169"/>
      <c r="C98" s="169"/>
      <c r="D98" s="169"/>
    </row>
    <row r="99" spans="1:4" x14ac:dyDescent="0.25">
      <c r="A99" s="169"/>
      <c r="B99" s="169"/>
      <c r="C99" s="169"/>
      <c r="D99" s="169"/>
    </row>
    <row r="100" spans="1:4" x14ac:dyDescent="0.25">
      <c r="A100" s="169"/>
      <c r="B100" s="169"/>
      <c r="C100" s="169"/>
      <c r="D100" s="169"/>
    </row>
    <row r="101" spans="1:4" x14ac:dyDescent="0.25">
      <c r="A101" s="169"/>
      <c r="B101" s="169"/>
      <c r="C101" s="169"/>
      <c r="D101" s="169"/>
    </row>
    <row r="102" spans="1:4" x14ac:dyDescent="0.25">
      <c r="A102" s="169"/>
      <c r="B102" s="169"/>
      <c r="C102" s="169"/>
      <c r="D102" s="169"/>
    </row>
    <row r="103" spans="1:4" x14ac:dyDescent="0.25">
      <c r="A103" s="169"/>
      <c r="B103" s="169"/>
      <c r="C103" s="169"/>
      <c r="D103" s="169"/>
    </row>
    <row r="104" spans="1:4" x14ac:dyDescent="0.25">
      <c r="A104" s="169"/>
      <c r="B104" s="169"/>
      <c r="C104" s="169"/>
      <c r="D104" s="169"/>
    </row>
    <row r="105" spans="1:4" x14ac:dyDescent="0.25">
      <c r="A105" s="169"/>
      <c r="B105" s="169"/>
      <c r="C105" s="169"/>
      <c r="D105" s="169"/>
    </row>
    <row r="106" spans="1:4" x14ac:dyDescent="0.25">
      <c r="A106" s="169"/>
      <c r="B106" s="169"/>
      <c r="C106" s="169"/>
      <c r="D106" s="169"/>
    </row>
    <row r="107" spans="1:4" x14ac:dyDescent="0.25">
      <c r="A107" s="169"/>
      <c r="B107" s="169"/>
      <c r="C107" s="169"/>
      <c r="D107" s="169"/>
    </row>
    <row r="108" spans="1:4" x14ac:dyDescent="0.25">
      <c r="A108" s="169"/>
      <c r="B108" s="169"/>
      <c r="C108" s="169"/>
      <c r="D108" s="169"/>
    </row>
    <row r="109" spans="1:4" x14ac:dyDescent="0.25">
      <c r="A109" s="169"/>
      <c r="B109" s="169"/>
      <c r="C109" s="169"/>
      <c r="D109" s="169"/>
    </row>
    <row r="110" spans="1:4" x14ac:dyDescent="0.25">
      <c r="A110" s="169"/>
      <c r="B110" s="169"/>
      <c r="C110" s="169"/>
      <c r="D110" s="169"/>
    </row>
    <row r="111" spans="1:4" x14ac:dyDescent="0.25">
      <c r="A111" s="169"/>
      <c r="B111" s="169"/>
      <c r="C111" s="169"/>
      <c r="D111" s="169"/>
    </row>
    <row r="112" spans="1:4" x14ac:dyDescent="0.25">
      <c r="A112" s="169"/>
      <c r="B112" s="169"/>
      <c r="C112" s="169"/>
      <c r="D112" s="169"/>
    </row>
    <row r="113" spans="1:4" x14ac:dyDescent="0.25">
      <c r="A113" s="169"/>
      <c r="B113" s="169"/>
      <c r="C113" s="169"/>
      <c r="D113" s="169"/>
    </row>
    <row r="114" spans="1:4" x14ac:dyDescent="0.25">
      <c r="A114" s="169"/>
      <c r="B114" s="169"/>
      <c r="C114" s="169"/>
      <c r="D114" s="169"/>
    </row>
    <row r="115" spans="1:4" x14ac:dyDescent="0.25">
      <c r="A115" s="169"/>
      <c r="B115" s="169"/>
      <c r="C115" s="169"/>
      <c r="D115" s="169"/>
    </row>
    <row r="116" spans="1:4" x14ac:dyDescent="0.25">
      <c r="A116" s="169"/>
      <c r="B116" s="169"/>
      <c r="C116" s="169"/>
      <c r="D116" s="169"/>
    </row>
    <row r="117" spans="1:4" x14ac:dyDescent="0.25">
      <c r="A117" s="169"/>
      <c r="B117" s="169"/>
      <c r="C117" s="169"/>
      <c r="D117" s="169"/>
    </row>
    <row r="118" spans="1:4" ht="15.75" x14ac:dyDescent="0.25">
      <c r="A118" s="173"/>
      <c r="B118" s="173"/>
      <c r="C118" s="173"/>
      <c r="D118" s="173"/>
    </row>
    <row r="119" spans="1:4" ht="15.75" x14ac:dyDescent="0.25">
      <c r="A119" s="173"/>
      <c r="B119" s="173"/>
      <c r="C119" s="173"/>
      <c r="D119" s="173"/>
    </row>
    <row r="120" spans="1:4" ht="15.75" x14ac:dyDescent="0.25">
      <c r="A120" s="173"/>
      <c r="B120" s="173"/>
      <c r="C120" s="173"/>
      <c r="D120" s="173"/>
    </row>
    <row r="121" spans="1:4" ht="15.75" x14ac:dyDescent="0.25">
      <c r="A121" s="173"/>
      <c r="B121" s="173"/>
      <c r="C121" s="173"/>
      <c r="D121" s="173"/>
    </row>
    <row r="122" spans="1:4" ht="15.75" x14ac:dyDescent="0.25">
      <c r="A122" s="173"/>
      <c r="B122" s="173"/>
      <c r="C122" s="173"/>
      <c r="D122" s="173"/>
    </row>
    <row r="123" spans="1:4" ht="15.75" x14ac:dyDescent="0.25">
      <c r="A123" s="173"/>
      <c r="B123" s="173"/>
      <c r="C123" s="173"/>
      <c r="D123" s="173"/>
    </row>
    <row r="124" spans="1:4" ht="15.75" x14ac:dyDescent="0.25">
      <c r="A124" s="173"/>
      <c r="B124" s="173"/>
      <c r="C124" s="173"/>
      <c r="D124" s="173"/>
    </row>
    <row r="125" spans="1:4" ht="15.75" x14ac:dyDescent="0.25">
      <c r="A125" s="173"/>
      <c r="B125" s="173"/>
      <c r="C125" s="173"/>
      <c r="D125" s="173"/>
    </row>
    <row r="126" spans="1:4" ht="15.75" x14ac:dyDescent="0.25">
      <c r="A126" s="173"/>
      <c r="B126" s="173"/>
      <c r="C126" s="173"/>
      <c r="D126" s="173"/>
    </row>
    <row r="127" spans="1:4" ht="15.75" x14ac:dyDescent="0.25">
      <c r="A127" s="173"/>
      <c r="B127" s="173"/>
      <c r="C127" s="173"/>
      <c r="D127" s="173"/>
    </row>
    <row r="128" spans="1:4" ht="15.75" x14ac:dyDescent="0.25">
      <c r="A128" s="173"/>
      <c r="B128" s="173"/>
      <c r="C128" s="173"/>
      <c r="D128" s="173"/>
    </row>
    <row r="129" spans="1:4" ht="15.75" x14ac:dyDescent="0.25">
      <c r="A129" s="173"/>
      <c r="B129" s="173"/>
      <c r="C129" s="173"/>
      <c r="D129" s="173"/>
    </row>
    <row r="130" spans="1:4" ht="15.75" x14ac:dyDescent="0.25">
      <c r="A130" s="173"/>
      <c r="B130" s="173"/>
      <c r="C130" s="173"/>
      <c r="D130" s="173"/>
    </row>
    <row r="131" spans="1:4" ht="15.75" x14ac:dyDescent="0.25">
      <c r="A131" s="173"/>
      <c r="B131" s="173"/>
      <c r="C131" s="173"/>
      <c r="D131" s="173"/>
    </row>
    <row r="132" spans="1:4" ht="15.75" x14ac:dyDescent="0.25">
      <c r="A132" s="173"/>
      <c r="B132" s="173"/>
      <c r="C132" s="173"/>
      <c r="D132" s="173"/>
    </row>
    <row r="133" spans="1:4" ht="15.75" x14ac:dyDescent="0.25">
      <c r="A133" s="173"/>
      <c r="B133" s="173"/>
      <c r="C133" s="173"/>
      <c r="D133" s="173"/>
    </row>
    <row r="134" spans="1:4" ht="15.75" x14ac:dyDescent="0.25">
      <c r="A134" s="173"/>
      <c r="B134" s="173"/>
      <c r="C134" s="173"/>
      <c r="D134" s="173"/>
    </row>
    <row r="135" spans="1:4" ht="15.75" x14ac:dyDescent="0.25">
      <c r="A135" s="173"/>
      <c r="B135" s="173"/>
      <c r="C135" s="173"/>
      <c r="D135" s="173"/>
    </row>
    <row r="136" spans="1:4" ht="15.75" x14ac:dyDescent="0.25">
      <c r="A136" s="173"/>
      <c r="B136" s="173"/>
      <c r="C136" s="173"/>
      <c r="D136" s="173"/>
    </row>
    <row r="137" spans="1:4" ht="15.75" x14ac:dyDescent="0.25">
      <c r="A137" s="173"/>
      <c r="B137" s="173"/>
      <c r="C137" s="173"/>
      <c r="D137" s="173"/>
    </row>
    <row r="138" spans="1:4" ht="15.75" x14ac:dyDescent="0.25">
      <c r="A138" s="173"/>
      <c r="B138" s="173"/>
      <c r="C138" s="173"/>
      <c r="D138" s="173"/>
    </row>
    <row r="139" spans="1:4" ht="15.75" x14ac:dyDescent="0.25">
      <c r="A139" s="173"/>
      <c r="B139" s="173"/>
      <c r="C139" s="173"/>
      <c r="D139" s="173"/>
    </row>
    <row r="140" spans="1:4" ht="15.75" x14ac:dyDescent="0.25">
      <c r="A140" s="173"/>
      <c r="B140" s="173"/>
      <c r="C140" s="173"/>
      <c r="D140" s="173"/>
    </row>
    <row r="141" spans="1:4" ht="15.75" x14ac:dyDescent="0.25">
      <c r="A141" s="173"/>
      <c r="B141" s="173"/>
      <c r="C141" s="173"/>
      <c r="D141" s="173"/>
    </row>
    <row r="142" spans="1:4" ht="15.75" x14ac:dyDescent="0.25">
      <c r="A142" s="173"/>
      <c r="B142" s="173"/>
      <c r="C142" s="173"/>
      <c r="D142" s="173"/>
    </row>
    <row r="143" spans="1:4" ht="15.75" x14ac:dyDescent="0.25">
      <c r="A143" s="173"/>
      <c r="B143" s="173"/>
      <c r="C143" s="173"/>
      <c r="D143" s="173"/>
    </row>
    <row r="144" spans="1:4" ht="15.75" x14ac:dyDescent="0.25">
      <c r="A144" s="173"/>
      <c r="B144" s="173"/>
      <c r="C144" s="173"/>
      <c r="D144" s="173"/>
    </row>
    <row r="145" spans="1:4" ht="15.75" x14ac:dyDescent="0.25">
      <c r="A145" s="173"/>
      <c r="B145" s="173"/>
      <c r="C145" s="173"/>
      <c r="D145" s="173"/>
    </row>
    <row r="146" spans="1:4" ht="15.75" x14ac:dyDescent="0.25">
      <c r="A146" s="173"/>
      <c r="B146" s="173"/>
      <c r="C146" s="173"/>
      <c r="D146" s="173"/>
    </row>
    <row r="147" spans="1:4" ht="15.75" x14ac:dyDescent="0.25">
      <c r="A147" s="173"/>
      <c r="B147" s="173"/>
      <c r="C147" s="173"/>
      <c r="D147" s="173"/>
    </row>
    <row r="148" spans="1:4" ht="15.75" x14ac:dyDescent="0.25">
      <c r="A148" s="173"/>
      <c r="B148" s="173"/>
      <c r="C148" s="173"/>
      <c r="D148" s="173"/>
    </row>
    <row r="149" spans="1:4" ht="15.75" x14ac:dyDescent="0.25">
      <c r="A149" s="173"/>
      <c r="B149" s="173"/>
      <c r="C149" s="173"/>
      <c r="D149" s="173"/>
    </row>
    <row r="150" spans="1:4" ht="15.75" x14ac:dyDescent="0.25">
      <c r="A150" s="173"/>
      <c r="B150" s="173"/>
      <c r="C150" s="173"/>
      <c r="D150" s="173"/>
    </row>
    <row r="151" spans="1:4" ht="15.75" x14ac:dyDescent="0.25">
      <c r="A151" s="173"/>
      <c r="B151" s="173"/>
      <c r="C151" s="173"/>
      <c r="D151" s="173"/>
    </row>
    <row r="152" spans="1:4" ht="15.75" x14ac:dyDescent="0.25">
      <c r="A152" s="173"/>
      <c r="B152" s="173"/>
      <c r="C152" s="173"/>
      <c r="D152" s="173"/>
    </row>
    <row r="153" spans="1:4" ht="15.75" x14ac:dyDescent="0.25">
      <c r="A153" s="173"/>
      <c r="B153" s="173"/>
      <c r="C153" s="173"/>
      <c r="D153" s="173"/>
    </row>
  </sheetData>
  <dataConsolidate/>
  <mergeCells count="2">
    <mergeCell ref="A7:F7"/>
    <mergeCell ref="A8:F8"/>
  </mergeCells>
  <printOptions horizontalCentered="1"/>
  <pageMargins left="0.59055118110236227" right="0.59055118110236227" top="0.35433070866141736" bottom="0.35433070866141736" header="0.31496062992125984" footer="0.31496062992125984"/>
  <pageSetup scale="95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945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981075</xdr:colOff>
                <xdr:row>3</xdr:row>
                <xdr:rowOff>133350</xdr:rowOff>
              </to>
            </anchor>
          </objectPr>
        </oleObject>
      </mc:Choice>
      <mc:Fallback>
        <oleObject progId="CorelDraw.Graphic.16" shapeId="19457" r:id="rId5"/>
      </mc:Fallback>
    </mc:AlternateContent>
  </oleObjects>
  <tableParts count="1"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I167"/>
  <sheetViews>
    <sheetView showGridLines="0" zoomScale="90" zoomScaleNormal="90" zoomScaleSheetLayoutView="86" workbookViewId="0">
      <selection activeCell="A8" sqref="A8:I8"/>
    </sheetView>
  </sheetViews>
  <sheetFormatPr baseColWidth="10" defaultRowHeight="12.75" x14ac:dyDescent="0.2"/>
  <cols>
    <col min="1" max="1" width="15.7109375" style="8" customWidth="1"/>
    <col min="2" max="6" width="10.7109375" style="8" customWidth="1"/>
    <col min="7" max="7" width="1" style="8" customWidth="1"/>
    <col min="8" max="9" width="10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10.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" customHeight="1" x14ac:dyDescent="0.15">
      <c r="A6" s="126"/>
      <c r="B6" s="127"/>
      <c r="C6" s="127"/>
      <c r="D6" s="127"/>
      <c r="E6" s="94"/>
      <c r="F6" s="93"/>
      <c r="G6" s="93"/>
      <c r="H6" s="93"/>
      <c r="I6" s="93"/>
      <c r="J6" s="93"/>
    </row>
    <row r="7" spans="1:16" s="91" customFormat="1" ht="6" customHeight="1" x14ac:dyDescent="0.15">
      <c r="E7" s="94"/>
      <c r="F7" s="93"/>
      <c r="G7" s="92"/>
      <c r="H7" s="92"/>
      <c r="I7" s="92"/>
      <c r="J7" s="92"/>
    </row>
    <row r="8" spans="1:16" s="1" customFormat="1" ht="24.75" customHeight="1" x14ac:dyDescent="0.15">
      <c r="A8" s="278" t="s">
        <v>37</v>
      </c>
      <c r="B8" s="278"/>
      <c r="C8" s="278"/>
      <c r="D8" s="278"/>
      <c r="E8" s="278"/>
      <c r="F8" s="278"/>
      <c r="G8" s="278"/>
      <c r="H8" s="278"/>
      <c r="I8" s="278"/>
      <c r="J8" s="2"/>
      <c r="K8" s="2"/>
      <c r="L8" s="3"/>
      <c r="M8" s="3"/>
      <c r="N8" s="3"/>
      <c r="O8" s="3"/>
      <c r="P8" s="3"/>
    </row>
    <row r="9" spans="1:16" s="1" customFormat="1" ht="15" customHeight="1" x14ac:dyDescent="0.15">
      <c r="A9" s="285" t="s">
        <v>34</v>
      </c>
      <c r="B9" s="285"/>
      <c r="C9" s="285"/>
      <c r="D9" s="285"/>
      <c r="E9" s="285"/>
      <c r="F9" s="285"/>
      <c r="G9" s="285"/>
      <c r="H9" s="285"/>
      <c r="I9" s="285"/>
      <c r="J9" s="24"/>
      <c r="K9" s="24"/>
      <c r="L9" s="3"/>
      <c r="M9" s="3"/>
      <c r="N9" s="3"/>
      <c r="O9" s="3"/>
      <c r="P9" s="3"/>
    </row>
    <row r="10" spans="1:16" s="1" customFormat="1" ht="6.7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5"/>
      <c r="K10" s="26"/>
      <c r="O10" s="4"/>
      <c r="P10" s="4"/>
    </row>
    <row r="11" spans="1:16" s="5" customFormat="1" ht="24.95" customHeight="1" x14ac:dyDescent="0.25">
      <c r="A11" s="72"/>
      <c r="B11" s="288" t="s">
        <v>47</v>
      </c>
      <c r="C11" s="288"/>
      <c r="D11" s="288"/>
      <c r="E11" s="288"/>
      <c r="F11" s="288"/>
      <c r="G11" s="85"/>
      <c r="H11" s="82"/>
      <c r="I11" s="82"/>
      <c r="J11" s="27"/>
      <c r="K11" s="28"/>
      <c r="N11" s="4"/>
      <c r="O11" s="4"/>
      <c r="P11" s="4"/>
    </row>
    <row r="12" spans="1:16" s="5" customFormat="1" ht="24.95" customHeight="1" x14ac:dyDescent="0.25">
      <c r="A12" s="72"/>
      <c r="B12" s="287">
        <v>2013</v>
      </c>
      <c r="C12" s="287">
        <v>2014</v>
      </c>
      <c r="D12" s="287">
        <v>2015</v>
      </c>
      <c r="E12" s="287">
        <v>2016</v>
      </c>
      <c r="F12" s="287">
        <v>2017</v>
      </c>
      <c r="G12" s="76"/>
      <c r="H12" s="286" t="s">
        <v>73</v>
      </c>
      <c r="I12" s="286"/>
      <c r="J12" s="27"/>
      <c r="K12" s="28"/>
      <c r="N12" s="4"/>
      <c r="O12" s="4"/>
      <c r="P12" s="4"/>
    </row>
    <row r="13" spans="1:16" s="6" customFormat="1" ht="24.95" customHeight="1" x14ac:dyDescent="0.25">
      <c r="A13" s="73"/>
      <c r="B13" s="287"/>
      <c r="C13" s="287"/>
      <c r="D13" s="287"/>
      <c r="E13" s="287"/>
      <c r="F13" s="287"/>
      <c r="G13" s="76"/>
      <c r="H13" s="131" t="s">
        <v>0</v>
      </c>
      <c r="I13" s="131" t="s">
        <v>1</v>
      </c>
      <c r="J13" s="27"/>
      <c r="K13" s="58"/>
      <c r="N13" s="282"/>
      <c r="O13" s="282"/>
      <c r="P13" s="282"/>
    </row>
    <row r="14" spans="1:16" s="6" customFormat="1" ht="90" customHeight="1" x14ac:dyDescent="0.25">
      <c r="A14" s="86" t="s">
        <v>36</v>
      </c>
      <c r="B14" s="79">
        <v>209872.83043</v>
      </c>
      <c r="C14" s="79">
        <v>204323.10011999999</v>
      </c>
      <c r="D14" s="79">
        <v>203908.33996000001</v>
      </c>
      <c r="E14" s="79">
        <v>217692.30061000003</v>
      </c>
      <c r="F14" s="79">
        <v>230094.01275999998</v>
      </c>
      <c r="G14" s="80"/>
      <c r="H14" s="83">
        <f>+F14-E14</f>
        <v>12401.712149999948</v>
      </c>
      <c r="I14" s="84">
        <f>F14/E14-1</f>
        <v>5.696899759545393E-2</v>
      </c>
      <c r="J14" s="27"/>
      <c r="K14" s="58"/>
      <c r="L14" s="21"/>
      <c r="N14" s="282"/>
      <c r="O14" s="282"/>
      <c r="P14" s="282"/>
    </row>
    <row r="15" spans="1:16" s="6" customFormat="1" ht="90" customHeight="1" x14ac:dyDescent="0.25">
      <c r="A15" s="86" t="s">
        <v>2</v>
      </c>
      <c r="B15" s="79">
        <v>912561.75699999998</v>
      </c>
      <c r="C15" s="79">
        <v>942282.4</v>
      </c>
      <c r="D15" s="79">
        <v>1014374.4</v>
      </c>
      <c r="E15" s="79">
        <v>1038691.4</v>
      </c>
      <c r="F15" s="79">
        <v>998802.51899999997</v>
      </c>
      <c r="G15" s="80"/>
      <c r="H15" s="83">
        <f>F15-E15</f>
        <v>-39888.881000000052</v>
      </c>
      <c r="I15" s="84">
        <f>F15/E15-1</f>
        <v>-3.8403014600871921E-2</v>
      </c>
      <c r="J15" s="162"/>
      <c r="K15" s="58"/>
      <c r="N15" s="282"/>
      <c r="O15" s="282"/>
      <c r="P15" s="282"/>
    </row>
    <row r="16" spans="1:16" s="6" customFormat="1" ht="90" customHeight="1" x14ac:dyDescent="0.25">
      <c r="A16" s="132" t="s">
        <v>129</v>
      </c>
      <c r="B16" s="133">
        <v>18.982754484633631</v>
      </c>
      <c r="C16" s="133">
        <v>22.998205745542766</v>
      </c>
      <c r="D16" s="133">
        <v>21.68384978006593</v>
      </c>
      <c r="E16" s="133">
        <v>20.101881510416668</v>
      </c>
      <c r="F16" s="133">
        <f>IF(F15=0,0,(F14/F15)*100)</f>
        <v>23.03698763098534</v>
      </c>
      <c r="G16" s="81"/>
      <c r="H16" s="283">
        <f>F16-E16</f>
        <v>2.9351061205686726</v>
      </c>
      <c r="I16" s="283"/>
      <c r="J16" s="31"/>
      <c r="K16" s="58"/>
      <c r="L16" s="7"/>
      <c r="N16" s="282"/>
      <c r="O16" s="282"/>
      <c r="P16" s="282"/>
    </row>
    <row r="17" spans="1:35" s="6" customFormat="1" ht="15.75" customHeight="1" x14ac:dyDescent="0.25">
      <c r="A17" s="59"/>
      <c r="B17" s="59"/>
      <c r="C17" s="59"/>
      <c r="D17" s="59"/>
      <c r="E17" s="59"/>
      <c r="F17" s="145"/>
      <c r="G17" s="59"/>
      <c r="H17" s="59"/>
      <c r="I17" s="59"/>
      <c r="J17" s="31"/>
      <c r="K17" s="58"/>
      <c r="L17" s="7"/>
      <c r="N17" s="22"/>
      <c r="O17" s="22"/>
      <c r="P17" s="22"/>
    </row>
    <row r="18" spans="1:35" ht="15" customHeight="1" x14ac:dyDescent="0.2">
      <c r="A18" s="59"/>
      <c r="B18" s="59"/>
      <c r="C18" s="59"/>
      <c r="D18" s="59"/>
      <c r="E18" s="59"/>
      <c r="F18" s="59"/>
      <c r="G18" s="59"/>
      <c r="H18" s="59"/>
      <c r="I18" s="59"/>
      <c r="J18" s="36"/>
      <c r="K18" s="51"/>
      <c r="N18" s="282"/>
      <c r="O18" s="282"/>
      <c r="P18" s="282"/>
    </row>
    <row r="19" spans="1:35" ht="15" customHeight="1" x14ac:dyDescent="0.25">
      <c r="A19" s="37"/>
      <c r="B19" s="37"/>
      <c r="C19" s="38"/>
      <c r="D19" s="38"/>
      <c r="E19" s="38"/>
      <c r="F19" s="38"/>
      <c r="G19" s="38"/>
      <c r="H19" s="35"/>
      <c r="I19" s="35"/>
      <c r="J19" s="39"/>
      <c r="K19" s="25"/>
      <c r="N19" s="282"/>
      <c r="O19" s="282"/>
      <c r="P19" s="282"/>
    </row>
    <row r="20" spans="1:35" ht="15" customHeight="1" x14ac:dyDescent="0.2">
      <c r="A20" s="40"/>
      <c r="B20" s="40"/>
      <c r="C20" s="42"/>
      <c r="D20" s="42"/>
      <c r="E20" s="41"/>
      <c r="F20" s="41"/>
      <c r="G20" s="41"/>
      <c r="H20" s="43"/>
      <c r="I20" s="43"/>
      <c r="J20" s="25"/>
      <c r="K20" s="25"/>
      <c r="N20" s="282"/>
      <c r="O20" s="282"/>
      <c r="P20" s="282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39"/>
      <c r="N22" s="282"/>
      <c r="O22" s="282"/>
      <c r="P22" s="282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N23" s="282"/>
      <c r="O23" s="282"/>
      <c r="P23" s="282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282"/>
      <c r="O24" s="282"/>
      <c r="P24" s="282"/>
      <c r="AF24" s="284"/>
      <c r="AG24" s="279"/>
      <c r="AH24" s="10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82"/>
      <c r="O25" s="282"/>
      <c r="P25" s="282"/>
      <c r="Q25" s="9"/>
      <c r="AF25" s="284"/>
      <c r="AG25" s="280"/>
      <c r="AH25" s="10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282"/>
      <c r="O26" s="282"/>
      <c r="P26" s="282"/>
      <c r="Q26" s="9"/>
      <c r="AF26" s="284"/>
      <c r="AG26" s="280"/>
      <c r="AH26" s="10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84"/>
      <c r="AG27" s="281"/>
      <c r="AH27" s="10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M28" s="9"/>
      <c r="N28" s="9"/>
      <c r="O28" s="9"/>
      <c r="P28" s="9"/>
      <c r="Q28" s="9"/>
      <c r="AF28" s="284"/>
      <c r="AG28" s="279"/>
      <c r="AH28" s="10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84"/>
      <c r="AG29" s="280"/>
      <c r="AH29" s="10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N30" s="9"/>
      <c r="O30" s="9"/>
      <c r="P30" s="9"/>
      <c r="Q30" s="9"/>
      <c r="AF30" s="284"/>
      <c r="AG30" s="280"/>
      <c r="AH30" s="10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84"/>
      <c r="AG31" s="281"/>
      <c r="AH31" s="10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84"/>
      <c r="AG32" s="13"/>
      <c r="AH32" s="10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194" t="s">
        <v>124</v>
      </c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8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</sheetData>
  <dataConsolidate/>
  <mergeCells count="16">
    <mergeCell ref="A8:I8"/>
    <mergeCell ref="A9:I9"/>
    <mergeCell ref="H12:I12"/>
    <mergeCell ref="B12:B13"/>
    <mergeCell ref="B11:F11"/>
    <mergeCell ref="E12:E13"/>
    <mergeCell ref="C12:C13"/>
    <mergeCell ref="D12:D13"/>
    <mergeCell ref="F12:F13"/>
    <mergeCell ref="AG24:AG27"/>
    <mergeCell ref="AG28:AG31"/>
    <mergeCell ref="N13:P16"/>
    <mergeCell ref="H16:I16"/>
    <mergeCell ref="N18:P20"/>
    <mergeCell ref="N22:P26"/>
    <mergeCell ref="AF24:AF32"/>
  </mergeCells>
  <conditionalFormatting sqref="H14:H17 I14:I15">
    <cfRule type="cellIs" dxfId="7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307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123825</xdr:rowOff>
              </to>
            </anchor>
          </objectPr>
        </oleObject>
      </mc:Choice>
      <mc:Fallback>
        <oleObject progId="CorelDraw.Graphic.16" shapeId="3073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1"/>
  <sheetViews>
    <sheetView showGridLines="0" zoomScale="70" zoomScaleNormal="70" zoomScaleSheetLayoutView="80" workbookViewId="0">
      <selection activeCell="A8" sqref="A8:I8"/>
    </sheetView>
  </sheetViews>
  <sheetFormatPr baseColWidth="10" defaultRowHeight="12.75" x14ac:dyDescent="0.2"/>
  <cols>
    <col min="1" max="1" width="15.7109375" style="8" customWidth="1"/>
    <col min="2" max="6" width="10.7109375" style="8" customWidth="1"/>
    <col min="7" max="7" width="1" style="8" customWidth="1"/>
    <col min="8" max="9" width="10.7109375" style="8" customWidth="1"/>
    <col min="10" max="10" width="12.85546875" style="8" bestFit="1" customWidth="1"/>
    <col min="11" max="14" width="13" style="8" customWidth="1"/>
    <col min="15" max="15" width="10.28515625" style="8" customWidth="1"/>
    <col min="16" max="16384" width="11.42578125" style="8"/>
  </cols>
  <sheetData>
    <row r="1" spans="1:18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8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8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8" s="91" customFormat="1" ht="9" customHeight="1" x14ac:dyDescent="0.15">
      <c r="C4" s="93"/>
      <c r="D4" s="93"/>
      <c r="E4" s="93"/>
      <c r="F4" s="93"/>
      <c r="G4" s="93"/>
      <c r="H4" s="93"/>
      <c r="I4" s="93"/>
      <c r="J4" s="93"/>
    </row>
    <row r="5" spans="1:18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8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8" s="91" customFormat="1" ht="7.5" customHeight="1" x14ac:dyDescent="0.15">
      <c r="B7" s="127"/>
      <c r="C7" s="127"/>
      <c r="D7" s="127"/>
      <c r="E7" s="94"/>
      <c r="F7" s="93"/>
      <c r="G7" s="93"/>
      <c r="H7" s="93"/>
      <c r="I7" s="93"/>
      <c r="J7" s="93"/>
    </row>
    <row r="8" spans="1:18" s="1" customFormat="1" ht="21.95" customHeight="1" x14ac:dyDescent="0.15">
      <c r="A8" s="278" t="s">
        <v>3</v>
      </c>
      <c r="B8" s="278"/>
      <c r="C8" s="278"/>
      <c r="D8" s="278"/>
      <c r="E8" s="278"/>
      <c r="F8" s="278"/>
      <c r="G8" s="278"/>
      <c r="H8" s="278"/>
      <c r="I8" s="278"/>
      <c r="J8" s="24"/>
      <c r="K8" s="3"/>
      <c r="L8" s="3"/>
      <c r="M8" s="3"/>
      <c r="N8" s="3"/>
      <c r="O8" s="3"/>
    </row>
    <row r="9" spans="1:18" s="1" customFormat="1" ht="15" customHeight="1" x14ac:dyDescent="0.15">
      <c r="A9" s="285" t="s">
        <v>34</v>
      </c>
      <c r="B9" s="285"/>
      <c r="C9" s="285"/>
      <c r="D9" s="285"/>
      <c r="E9" s="285"/>
      <c r="F9" s="285"/>
      <c r="G9" s="285"/>
      <c r="H9" s="285"/>
      <c r="I9" s="285"/>
      <c r="J9" s="24"/>
      <c r="K9" s="3"/>
      <c r="L9" s="3"/>
      <c r="M9" s="3"/>
      <c r="N9" s="3"/>
      <c r="O9" s="3"/>
    </row>
    <row r="10" spans="1:18" s="1" customFormat="1" ht="1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6"/>
      <c r="N10" s="18"/>
      <c r="O10" s="18"/>
    </row>
    <row r="11" spans="1:18" s="5" customFormat="1" ht="24.95" customHeight="1" x14ac:dyDescent="0.25">
      <c r="A11" s="72"/>
      <c r="B11" s="288" t="s">
        <v>47</v>
      </c>
      <c r="C11" s="288"/>
      <c r="D11" s="288"/>
      <c r="E11" s="288"/>
      <c r="F11" s="288"/>
      <c r="G11" s="82"/>
      <c r="H11" s="82"/>
      <c r="I11" s="82"/>
      <c r="J11" s="28"/>
      <c r="M11" s="18"/>
      <c r="N11" s="18"/>
      <c r="O11" s="18"/>
    </row>
    <row r="12" spans="1:18" s="5" customFormat="1" ht="24.95" customHeight="1" x14ac:dyDescent="0.25">
      <c r="A12" s="72"/>
      <c r="B12" s="291">
        <v>2013</v>
      </c>
      <c r="C12" s="291">
        <v>2014</v>
      </c>
      <c r="D12" s="291">
        <v>2015</v>
      </c>
      <c r="E12" s="291">
        <v>2016</v>
      </c>
      <c r="F12" s="291">
        <v>2017</v>
      </c>
      <c r="G12" s="76"/>
      <c r="H12" s="286" t="s">
        <v>73</v>
      </c>
      <c r="I12" s="286"/>
      <c r="J12" s="28"/>
      <c r="M12" s="157"/>
      <c r="N12" s="157"/>
      <c r="O12" s="157"/>
      <c r="P12" s="157"/>
      <c r="Q12" s="157"/>
      <c r="R12" s="157"/>
    </row>
    <row r="13" spans="1:18" s="6" customFormat="1" ht="24.95" customHeight="1" x14ac:dyDescent="0.25">
      <c r="A13" s="73"/>
      <c r="B13" s="291"/>
      <c r="C13" s="291"/>
      <c r="D13" s="291"/>
      <c r="E13" s="291"/>
      <c r="F13" s="291"/>
      <c r="G13" s="76"/>
      <c r="H13" s="131" t="s">
        <v>0</v>
      </c>
      <c r="I13" s="131" t="s">
        <v>1</v>
      </c>
      <c r="J13" s="48"/>
      <c r="M13" s="157"/>
      <c r="N13" s="157"/>
      <c r="O13" s="157"/>
      <c r="P13" s="157"/>
      <c r="Q13" s="157"/>
      <c r="R13" s="157"/>
    </row>
    <row r="14" spans="1:18" s="6" customFormat="1" ht="90" customHeight="1" x14ac:dyDescent="0.25">
      <c r="A14" s="86" t="s">
        <v>4</v>
      </c>
      <c r="B14" s="79">
        <v>912558.2</v>
      </c>
      <c r="C14" s="79">
        <v>942282.4</v>
      </c>
      <c r="D14" s="79">
        <v>1014374.4</v>
      </c>
      <c r="E14" s="79">
        <v>1038691.4</v>
      </c>
      <c r="F14" s="79">
        <v>998802.51899999997</v>
      </c>
      <c r="G14" s="80"/>
      <c r="H14" s="83">
        <f>F14-E14</f>
        <v>-39888.881000000052</v>
      </c>
      <c r="I14" s="84">
        <f>F14/E14-1</f>
        <v>-3.8403014600871921E-2</v>
      </c>
      <c r="J14" s="48"/>
      <c r="K14" s="21"/>
      <c r="M14" s="157"/>
      <c r="N14" s="157"/>
      <c r="O14" s="157"/>
      <c r="P14" s="157"/>
      <c r="Q14" s="157"/>
      <c r="R14" s="157"/>
    </row>
    <row r="15" spans="1:18" s="6" customFormat="1" ht="90" customHeight="1" x14ac:dyDescent="0.25">
      <c r="A15" s="86" t="s">
        <v>5</v>
      </c>
      <c r="B15" s="79">
        <v>981241.272</v>
      </c>
      <c r="C15" s="79">
        <v>1000037.9</v>
      </c>
      <c r="D15" s="79">
        <v>1052122.8</v>
      </c>
      <c r="E15" s="79">
        <v>1068374.1000000001</v>
      </c>
      <c r="F15" s="79">
        <v>1009095.7120000001</v>
      </c>
      <c r="G15" s="80"/>
      <c r="H15" s="83">
        <f>F15-E15</f>
        <v>-59278.388000000035</v>
      </c>
      <c r="I15" s="84">
        <f>F15/E15-1</f>
        <v>-5.5484673392962258E-2</v>
      </c>
      <c r="J15" s="154"/>
      <c r="K15" s="65"/>
      <c r="M15" s="157"/>
      <c r="N15" s="157"/>
      <c r="O15" s="157"/>
      <c r="P15" s="157"/>
      <c r="Q15" s="157"/>
      <c r="R15" s="157"/>
    </row>
    <row r="16" spans="1:18" s="6" customFormat="1" ht="90" customHeight="1" x14ac:dyDescent="0.25">
      <c r="A16" s="132" t="s">
        <v>6</v>
      </c>
      <c r="B16" s="133">
        <v>91.897739966688803</v>
      </c>
      <c r="C16" s="133">
        <v>93.000389001167079</v>
      </c>
      <c r="D16" s="133">
        <v>94.224668885049255</v>
      </c>
      <c r="E16" s="133">
        <v>96.412167857212111</v>
      </c>
      <c r="F16" s="133">
        <f>IF(F15=0,0,(F14/F15)*100)</f>
        <v>98.97995870187583</v>
      </c>
      <c r="G16" s="81"/>
      <c r="H16" s="289">
        <f>F16-E16</f>
        <v>2.567790844663719</v>
      </c>
      <c r="I16" s="289"/>
      <c r="J16" s="31"/>
      <c r="K16" s="7"/>
      <c r="M16" s="157"/>
      <c r="N16" s="157"/>
      <c r="O16" s="157"/>
      <c r="P16" s="157"/>
      <c r="Q16" s="157"/>
      <c r="R16" s="157"/>
    </row>
    <row r="17" spans="1:34" ht="8.25" customHeight="1" x14ac:dyDescent="0.25">
      <c r="A17" s="32"/>
      <c r="B17" s="290"/>
      <c r="C17" s="290"/>
      <c r="D17" s="290"/>
      <c r="E17" s="290"/>
      <c r="F17" s="33"/>
      <c r="G17" s="34"/>
      <c r="H17" s="35"/>
      <c r="I17" s="35"/>
      <c r="J17" s="25"/>
      <c r="M17" s="157"/>
      <c r="N17" s="157"/>
      <c r="O17" s="157"/>
      <c r="P17" s="157"/>
      <c r="Q17" s="157"/>
      <c r="R17" s="157"/>
    </row>
    <row r="18" spans="1:34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5"/>
      <c r="M18" s="157"/>
      <c r="N18" s="157"/>
      <c r="O18" s="157"/>
      <c r="P18" s="157"/>
      <c r="Q18" s="157"/>
      <c r="R18" s="157"/>
    </row>
    <row r="19" spans="1:34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M19" s="157"/>
      <c r="N19" s="157"/>
      <c r="O19" s="157"/>
      <c r="P19" s="157"/>
      <c r="Q19" s="157"/>
      <c r="R19" s="157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M21" s="282"/>
      <c r="N21" s="282"/>
      <c r="O21" s="282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M22" s="282"/>
      <c r="N22" s="282"/>
      <c r="O22" s="282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9"/>
      <c r="L23" s="9"/>
      <c r="M23" s="282"/>
      <c r="N23" s="282"/>
      <c r="O23" s="282"/>
      <c r="AE23" s="284"/>
      <c r="AF23" s="279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55"/>
      <c r="K24" s="9"/>
      <c r="L24" s="9"/>
      <c r="M24" s="282"/>
      <c r="N24" s="282"/>
      <c r="O24" s="282"/>
      <c r="P24" s="9"/>
      <c r="AE24" s="284"/>
      <c r="AF24" s="280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82"/>
      <c r="N25" s="282"/>
      <c r="O25" s="282"/>
      <c r="P25" s="9"/>
      <c r="AE25" s="284"/>
      <c r="AF25" s="280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56"/>
      <c r="K26" s="9"/>
      <c r="L26" s="9"/>
      <c r="M26" s="9"/>
      <c r="N26" s="9"/>
      <c r="O26" s="9"/>
      <c r="P26" s="9"/>
      <c r="AE26" s="284"/>
      <c r="AF26" s="281"/>
      <c r="AG26" s="19"/>
      <c r="AH26" s="12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56"/>
      <c r="K27" s="9"/>
      <c r="L27" s="9"/>
      <c r="M27" s="9"/>
      <c r="N27" s="9"/>
      <c r="O27" s="9"/>
      <c r="P27" s="9"/>
      <c r="AE27" s="284"/>
      <c r="AF27" s="279"/>
      <c r="AG27" s="19"/>
      <c r="AH27" s="11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57"/>
      <c r="M28" s="9"/>
      <c r="N28" s="9"/>
      <c r="O28" s="9"/>
      <c r="P28" s="9"/>
      <c r="AE28" s="284"/>
      <c r="AF28" s="280"/>
      <c r="AG28" s="19"/>
      <c r="AH28" s="12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57"/>
      <c r="M29" s="9"/>
      <c r="N29" s="9"/>
      <c r="O29" s="9"/>
      <c r="P29" s="9"/>
      <c r="AE29" s="284"/>
      <c r="AF29" s="280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57"/>
      <c r="AE30" s="284"/>
      <c r="AF30" s="281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57"/>
      <c r="AE31" s="284"/>
      <c r="AF31" s="16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57"/>
      <c r="AE32" s="284"/>
      <c r="AF32" s="17"/>
      <c r="AG32" s="19"/>
      <c r="AH32" s="11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21" customHeight="1" x14ac:dyDescent="0.2">
      <c r="A34" s="71" t="s">
        <v>124</v>
      </c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8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 t="s">
        <v>56</v>
      </c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</sheetData>
  <mergeCells count="15">
    <mergeCell ref="F12:F13"/>
    <mergeCell ref="A8:I8"/>
    <mergeCell ref="A9:I9"/>
    <mergeCell ref="B12:B13"/>
    <mergeCell ref="C12:C13"/>
    <mergeCell ref="D12:D13"/>
    <mergeCell ref="E12:E13"/>
    <mergeCell ref="H12:I12"/>
    <mergeCell ref="B11:F11"/>
    <mergeCell ref="AF23:AF26"/>
    <mergeCell ref="AF27:AF30"/>
    <mergeCell ref="H16:I16"/>
    <mergeCell ref="B17:E17"/>
    <mergeCell ref="M21:O25"/>
    <mergeCell ref="AE23:AE32"/>
  </mergeCells>
  <conditionalFormatting sqref="H14:H16 I14:I15">
    <cfRule type="cellIs" dxfId="6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4098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4098" r:id="rId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4"/>
  <sheetViews>
    <sheetView showGridLines="0" topLeftCell="A13" zoomScaleNormal="100" zoomScaleSheetLayoutView="80" workbookViewId="0">
      <selection activeCell="B14" sqref="B14"/>
    </sheetView>
  </sheetViews>
  <sheetFormatPr baseColWidth="10" defaultRowHeight="12.75" x14ac:dyDescent="0.2"/>
  <cols>
    <col min="1" max="1" width="15.7109375" style="8" customWidth="1"/>
    <col min="2" max="6" width="10.7109375" style="8" customWidth="1"/>
    <col min="7" max="7" width="1" style="8" customWidth="1"/>
    <col min="8" max="9" width="10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5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5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5" s="91" customFormat="1" ht="11.2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5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5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5" s="91" customFormat="1" ht="7.5" customHeight="1" x14ac:dyDescent="0.15">
      <c r="B7" s="127"/>
      <c r="C7" s="127"/>
      <c r="D7" s="127"/>
      <c r="E7" s="127"/>
      <c r="F7" s="93"/>
      <c r="G7" s="93"/>
      <c r="H7" s="93"/>
      <c r="I7" s="93"/>
      <c r="J7" s="93"/>
    </row>
    <row r="8" spans="1:15" s="1" customFormat="1" ht="21.95" customHeight="1" x14ac:dyDescent="0.15">
      <c r="A8" s="278" t="s">
        <v>7</v>
      </c>
      <c r="B8" s="278"/>
      <c r="C8" s="278"/>
      <c r="D8" s="278"/>
      <c r="E8" s="278"/>
      <c r="F8" s="278"/>
      <c r="G8" s="278"/>
      <c r="H8" s="278"/>
      <c r="I8" s="278"/>
      <c r="J8" s="20"/>
      <c r="K8" s="3"/>
      <c r="L8" s="3"/>
      <c r="M8" s="3"/>
      <c r="N8" s="3"/>
      <c r="O8" s="3"/>
    </row>
    <row r="9" spans="1:15" s="1" customFormat="1" ht="15" customHeight="1" x14ac:dyDescent="0.15">
      <c r="A9" s="285" t="s">
        <v>34</v>
      </c>
      <c r="B9" s="285"/>
      <c r="C9" s="285"/>
      <c r="D9" s="285"/>
      <c r="E9" s="285"/>
      <c r="F9" s="285"/>
      <c r="G9" s="285"/>
      <c r="H9" s="285"/>
      <c r="I9" s="285"/>
      <c r="J9" s="20"/>
      <c r="K9" s="3"/>
      <c r="L9" s="3"/>
      <c r="M9" s="3"/>
      <c r="N9" s="3"/>
      <c r="O9" s="3"/>
    </row>
    <row r="10" spans="1:15" s="1" customFormat="1" ht="9.7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6"/>
      <c r="N10" s="18"/>
      <c r="O10" s="18"/>
    </row>
    <row r="11" spans="1:15" s="5" customFormat="1" ht="24.95" customHeight="1" x14ac:dyDescent="0.25">
      <c r="A11" s="72"/>
      <c r="B11" s="288" t="s">
        <v>48</v>
      </c>
      <c r="C11" s="288"/>
      <c r="D11" s="288"/>
      <c r="E11" s="288"/>
      <c r="F11" s="288"/>
      <c r="G11" s="82"/>
      <c r="H11" s="82"/>
      <c r="I11" s="82"/>
      <c r="J11" s="28"/>
      <c r="M11" s="18"/>
      <c r="N11" s="18"/>
      <c r="O11" s="18"/>
    </row>
    <row r="12" spans="1:15" s="5" customFormat="1" ht="24.95" customHeight="1" x14ac:dyDescent="0.25">
      <c r="A12" s="72"/>
      <c r="B12" s="291">
        <v>2013</v>
      </c>
      <c r="C12" s="291">
        <v>2014</v>
      </c>
      <c r="D12" s="291">
        <v>2015</v>
      </c>
      <c r="E12" s="291">
        <v>2016</v>
      </c>
      <c r="F12" s="291">
        <v>2017</v>
      </c>
      <c r="G12" s="76"/>
      <c r="H12" s="286" t="s">
        <v>73</v>
      </c>
      <c r="I12" s="286"/>
      <c r="J12" s="28"/>
      <c r="M12" s="18"/>
      <c r="N12" s="18"/>
      <c r="O12" s="18"/>
    </row>
    <row r="13" spans="1:15" s="6" customFormat="1" ht="24.95" customHeight="1" x14ac:dyDescent="0.25">
      <c r="A13" s="73"/>
      <c r="B13" s="291"/>
      <c r="C13" s="291"/>
      <c r="D13" s="291"/>
      <c r="E13" s="291"/>
      <c r="F13" s="291"/>
      <c r="G13" s="76"/>
      <c r="H13" s="131" t="s">
        <v>0</v>
      </c>
      <c r="I13" s="131" t="s">
        <v>1</v>
      </c>
      <c r="J13" s="27"/>
      <c r="M13" s="282"/>
      <c r="N13" s="282"/>
      <c r="O13" s="282"/>
    </row>
    <row r="14" spans="1:15" s="6" customFormat="1" ht="90" customHeight="1" x14ac:dyDescent="0.25">
      <c r="A14" s="86" t="s">
        <v>8</v>
      </c>
      <c r="B14" s="79">
        <v>844184.05500000005</v>
      </c>
      <c r="C14" s="79">
        <v>880550.9</v>
      </c>
      <c r="D14" s="79">
        <v>969741.8</v>
      </c>
      <c r="E14" s="79">
        <v>1023363.8</v>
      </c>
      <c r="F14" s="79">
        <v>971443.51199999999</v>
      </c>
      <c r="G14" s="80"/>
      <c r="H14" s="83">
        <f>F14-E14</f>
        <v>-51920.288000000059</v>
      </c>
      <c r="I14" s="84">
        <f>F14/E14-1</f>
        <v>-5.0734927305421618E-2</v>
      </c>
      <c r="J14" s="27"/>
      <c r="M14" s="282"/>
      <c r="N14" s="282"/>
      <c r="O14" s="282"/>
    </row>
    <row r="15" spans="1:15" s="6" customFormat="1" ht="90" customHeight="1" x14ac:dyDescent="0.25">
      <c r="A15" s="86" t="s">
        <v>9</v>
      </c>
      <c r="B15" s="79">
        <v>870481.924</v>
      </c>
      <c r="C15" s="79">
        <v>887530.2</v>
      </c>
      <c r="D15" s="79">
        <v>969741.8</v>
      </c>
      <c r="E15" s="79">
        <v>1023383.2999999999</v>
      </c>
      <c r="F15" s="79">
        <v>971443.51199999999</v>
      </c>
      <c r="G15" s="80"/>
      <c r="H15" s="83">
        <f>F15-E15</f>
        <v>-51939.787999999942</v>
      </c>
      <c r="I15" s="84">
        <f>F15/E15-1</f>
        <v>-5.0753015023794035E-2</v>
      </c>
      <c r="J15" s="48"/>
      <c r="M15" s="282"/>
      <c r="N15" s="282"/>
      <c r="O15" s="282"/>
    </row>
    <row r="16" spans="1:15" s="6" customFormat="1" ht="96.75" customHeight="1" x14ac:dyDescent="0.25">
      <c r="A16" s="132" t="s">
        <v>10</v>
      </c>
      <c r="B16" s="133">
        <v>97.501995376921741</v>
      </c>
      <c r="C16" s="133">
        <v>96.978929915148939</v>
      </c>
      <c r="D16" s="133">
        <v>99.213626758841571</v>
      </c>
      <c r="E16" s="133">
        <v>100</v>
      </c>
      <c r="F16" s="134">
        <f>IF(F15=0,0,(F14/F15)*100)</f>
        <v>100</v>
      </c>
      <c r="G16" s="81"/>
      <c r="H16" s="289">
        <f>F16-E16</f>
        <v>0</v>
      </c>
      <c r="I16" s="289"/>
      <c r="J16" s="31"/>
      <c r="K16" s="7"/>
      <c r="M16" s="282"/>
      <c r="N16" s="282"/>
      <c r="O16" s="282"/>
    </row>
    <row r="17" spans="1:34" ht="8.25" customHeight="1" x14ac:dyDescent="0.25">
      <c r="A17" s="74"/>
      <c r="B17" s="292"/>
      <c r="C17" s="292"/>
      <c r="D17" s="292"/>
      <c r="E17" s="292"/>
      <c r="F17" s="75"/>
      <c r="G17" s="76"/>
      <c r="H17" s="75"/>
      <c r="I17" s="75"/>
      <c r="J17" s="25"/>
      <c r="M17" s="282"/>
      <c r="N17" s="282"/>
      <c r="O17" s="282"/>
    </row>
    <row r="18" spans="1:34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5"/>
      <c r="M18" s="282"/>
      <c r="N18" s="282"/>
      <c r="O18" s="282"/>
    </row>
    <row r="19" spans="1:34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15"/>
      <c r="M19" s="282"/>
      <c r="N19" s="282"/>
      <c r="O19" s="282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1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15"/>
      <c r="M21" s="282"/>
      <c r="N21" s="282"/>
      <c r="O21" s="282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15"/>
      <c r="M22" s="282"/>
      <c r="N22" s="282"/>
      <c r="O22" s="282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15"/>
      <c r="L23" s="9"/>
      <c r="M23" s="282"/>
      <c r="N23" s="282"/>
      <c r="O23" s="282"/>
      <c r="AE23" s="284"/>
      <c r="AF23" s="279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282"/>
      <c r="N24" s="282"/>
      <c r="O24" s="282"/>
      <c r="P24" s="9"/>
      <c r="AE24" s="284"/>
      <c r="AF24" s="280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82"/>
      <c r="N25" s="282"/>
      <c r="O25" s="282"/>
      <c r="P25" s="9"/>
      <c r="AE25" s="284"/>
      <c r="AF25" s="280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9"/>
      <c r="N26" s="9"/>
      <c r="O26" s="9"/>
      <c r="P26" s="9"/>
      <c r="AE26" s="284"/>
      <c r="AF26" s="281"/>
      <c r="AG26" s="19"/>
      <c r="AH26" s="12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9"/>
      <c r="N27" s="9"/>
      <c r="O27" s="9"/>
      <c r="P27" s="9"/>
      <c r="AE27" s="284"/>
      <c r="AF27" s="279"/>
      <c r="AG27" s="19"/>
      <c r="AH27" s="11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M28" s="9"/>
      <c r="N28" s="9"/>
      <c r="O28" s="9"/>
      <c r="P28" s="9"/>
      <c r="AE28" s="284"/>
      <c r="AF28" s="280"/>
      <c r="AG28" s="19"/>
      <c r="AH28" s="12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M29" s="9"/>
      <c r="N29" s="9"/>
      <c r="O29" s="9"/>
      <c r="P29" s="9"/>
      <c r="AE29" s="284"/>
      <c r="AF29" s="280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E30" s="284"/>
      <c r="AF30" s="281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E31" s="284"/>
      <c r="AF31" s="16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2.75" customHeight="1" x14ac:dyDescent="0.2">
      <c r="A34" s="194" t="s">
        <v>124</v>
      </c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hidden="1" x14ac:dyDescent="0.2">
      <c r="A36" s="25" t="s">
        <v>55</v>
      </c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hidden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 t="s">
        <v>56</v>
      </c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  <row r="164" spans="1:10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F23:AF26"/>
    <mergeCell ref="AF27:AF30"/>
    <mergeCell ref="M13:O16"/>
    <mergeCell ref="H16:I16"/>
    <mergeCell ref="B17:E17"/>
    <mergeCell ref="M17:O19"/>
    <mergeCell ref="M21:O25"/>
    <mergeCell ref="AE23:AE31"/>
    <mergeCell ref="F12:F13"/>
  </mergeCells>
  <conditionalFormatting sqref="I14:I15 H14:H16">
    <cfRule type="cellIs" dxfId="5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512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5121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15</vt:i4>
      </vt:variant>
    </vt:vector>
  </HeadingPairs>
  <TitlesOfParts>
    <vt:vector size="29" baseType="lpstr">
      <vt:lpstr>Resumen</vt:lpstr>
      <vt:lpstr>CAP-I</vt:lpstr>
      <vt:lpstr>Análisis</vt:lpstr>
      <vt:lpstr>SERV-TEC</vt:lpstr>
      <vt:lpstr>B-EXT</vt:lpstr>
      <vt:lpstr>COMPETENCIAS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Análisis!Área_de_impresión</vt:lpstr>
      <vt:lpstr>AUTOF!Área_de_impresión</vt:lpstr>
      <vt:lpstr>'B-EXT'!Área_de_impresión</vt:lpstr>
      <vt:lpstr>CAIP!Área_de_impresión</vt:lpstr>
      <vt:lpstr>'CAP-I'!Área_de_impresión</vt:lpstr>
      <vt:lpstr>CNPR!Área_de_impresión</vt:lpstr>
      <vt:lpstr>COMPETENCIAS!Área_de_impresión</vt:lpstr>
      <vt:lpstr>'C-PSP'!Área_de_impresión</vt:lpstr>
      <vt:lpstr>EGC!Área_de_impresión</vt:lpstr>
      <vt:lpstr>EGI!Área_de_impresión</vt:lpstr>
      <vt:lpstr>EPR!Área_de_impresión</vt:lpstr>
      <vt:lpstr>EPRT!Área_de_impresión</vt:lpstr>
      <vt:lpstr>Resumen!Área_de_impresión</vt:lpstr>
      <vt:lpstr>'SERV-TEC'!Área_de_impresión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2017-11-10T17:19:35Z</cp:lastPrinted>
  <dcterms:created xsi:type="dcterms:W3CDTF">2010-02-02T20:37:43Z</dcterms:created>
  <dcterms:modified xsi:type="dcterms:W3CDTF">2018-09-18T16:21:43Z</dcterms:modified>
</cp:coreProperties>
</file>