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RESPALDO\JOSÉ DE JESÚS XOSPA CRUZ 2018\11C.19-Seguimiento Programa Gobierno Cercano y Moderno-02-2018\CUARTO TRIMESTRE\EVIDENCIAS\"/>
    </mc:Choice>
  </mc:AlternateContent>
  <bookViews>
    <workbookView xWindow="0" yWindow="0" windowWidth="10155" windowHeight="8355" tabRatio="599" firstSheet="3" activeTab="6"/>
  </bookViews>
  <sheets>
    <sheet name="Gráfico1" sheetId="41" state="hidden" r:id="rId1"/>
    <sheet name="CONTRATOS 2018" sheetId="39" state="hidden" r:id="rId2"/>
    <sheet name="CONTRATOS 2018 ACTA ENTREGA JLI" sheetId="42" state="hidden" r:id="rId3"/>
    <sheet name="CP1" sheetId="47" r:id="rId4"/>
    <sheet name="CP2" sheetId="48" r:id="rId5"/>
    <sheet name="CP3" sheetId="49" r:id="rId6"/>
    <sheet name="CP4" sheetId="50" r:id="rId7"/>
    <sheet name="Hoja1" sheetId="40" state="hidden" r:id="rId8"/>
  </sheets>
  <definedNames>
    <definedName name="_xlnm._FilterDatabase" localSheetId="1" hidden="1">'CONTRATOS 2018'!$A$25:$Y$38</definedName>
    <definedName name="_xlnm._FilterDatabase" localSheetId="2" hidden="1">'CONTRATOS 2018 ACTA ENTREGA JLI'!$A$8:$Y$17</definedName>
    <definedName name="_xlnm._FilterDatabase" localSheetId="3" hidden="1">'CP1'!$A$8:$X$10</definedName>
    <definedName name="_xlnm._FilterDatabase" localSheetId="4" hidden="1">'CP2'!$A$8:$X$10</definedName>
    <definedName name="_xlnm._FilterDatabase" localSheetId="5" hidden="1">'CP3'!$A$8:$X$10</definedName>
    <definedName name="_xlnm._FilterDatabase" localSheetId="6" hidden="1">'CP4'!$A$8:$X$10</definedName>
    <definedName name="_xlnm.Print_Area" localSheetId="1">'CONTRATOS 2018'!$A$25:$X$41</definedName>
    <definedName name="_xlnm.Print_Area" localSheetId="2">'CONTRATOS 2018 ACTA ENTREGA JLI'!$A$1:$AB$61</definedName>
    <definedName name="_xlnm.Print_Area" localSheetId="3">'CP1'!$A$1:$X$24</definedName>
    <definedName name="_xlnm.Print_Area" localSheetId="4">'CP2'!$A$1:$X$14</definedName>
    <definedName name="_xlnm.Print_Area" localSheetId="5">'CP3'!$A$1:$X$25</definedName>
    <definedName name="_xlnm.Print_Area" localSheetId="6">'CP4'!$A$1:$X$25</definedName>
    <definedName name="OLE_LINK1" localSheetId="1">'CONTRATOS 2018'!#REF!</definedName>
    <definedName name="OLE_LINK1" localSheetId="2">'CONTRATOS 2018 ACTA ENTREGA JLI'!#REF!</definedName>
    <definedName name="OLE_LINK1" localSheetId="3">'CP1'!#REF!</definedName>
    <definedName name="OLE_LINK1" localSheetId="4">'CP2'!#REF!</definedName>
    <definedName name="OLE_LINK1" localSheetId="5">'CP3'!#REF!</definedName>
    <definedName name="OLE_LINK1" localSheetId="6">'CP4'!#REF!</definedName>
    <definedName name="OLE_LINK2" localSheetId="1">'CONTRATOS 2018'!#REF!</definedName>
    <definedName name="OLE_LINK2" localSheetId="2">'CONTRATOS 2018 ACTA ENTREGA JLI'!#REF!</definedName>
    <definedName name="OLE_LINK2" localSheetId="3">'CP1'!#REF!</definedName>
    <definedName name="OLE_LINK2" localSheetId="4">'CP2'!#REF!</definedName>
    <definedName name="OLE_LINK2" localSheetId="5">'CP3'!#REF!</definedName>
    <definedName name="OLE_LINK2" localSheetId="6">'CP4'!#REF!</definedName>
    <definedName name="OLE_LINK5" localSheetId="1">'CONTRATOS 2018'!#REF!</definedName>
    <definedName name="OLE_LINK5" localSheetId="2">'CONTRATOS 2018 ACTA ENTREGA JLI'!#REF!</definedName>
    <definedName name="OLE_LINK5" localSheetId="3">'CP1'!#REF!</definedName>
    <definedName name="OLE_LINK5" localSheetId="4">'CP2'!#REF!</definedName>
    <definedName name="OLE_LINK5" localSheetId="5">'CP3'!#REF!</definedName>
    <definedName name="OLE_LINK5" localSheetId="6">'CP4'!#REF!</definedName>
    <definedName name="_xlnm.Print_Titles" localSheetId="1">'CONTRATOS 2018'!$1:$28</definedName>
    <definedName name="_xlnm.Print_Titles" localSheetId="2">'CONTRATOS 2018 ACTA ENTREGA JLI'!$1:$11</definedName>
    <definedName name="_xlnm.Print_Titles" localSheetId="3">'CP1'!$1:$10</definedName>
    <definedName name="_xlnm.Print_Titles" localSheetId="4">'CP2'!$1:$10</definedName>
    <definedName name="_xlnm.Print_Titles" localSheetId="5">'CP3'!$1:$10</definedName>
    <definedName name="_xlnm.Print_Titles" localSheetId="6">'CP4'!$1:$10</definedName>
  </definedNames>
  <calcPr calcId="162913"/>
</workbook>
</file>

<file path=xl/calcChain.xml><?xml version="1.0" encoding="utf-8"?>
<calcChain xmlns="http://schemas.openxmlformats.org/spreadsheetml/2006/main">
  <c r="R49" i="42" l="1"/>
  <c r="F49" i="42"/>
  <c r="R17" i="42" l="1"/>
  <c r="R16" i="42"/>
  <c r="F43" i="42"/>
  <c r="R35" i="42"/>
  <c r="R34" i="42"/>
  <c r="R28" i="42"/>
  <c r="F28" i="42"/>
  <c r="R19" i="42"/>
  <c r="F19" i="42"/>
  <c r="F17" i="42"/>
  <c r="F16" i="42"/>
  <c r="R14" i="42"/>
  <c r="F14" i="42"/>
  <c r="S13" i="42"/>
  <c r="S30" i="39"/>
  <c r="R66" i="39"/>
  <c r="R67" i="39" l="1"/>
  <c r="R61" i="39" l="1"/>
  <c r="F63" i="39"/>
  <c r="F75" i="39"/>
  <c r="R40" i="39" l="1"/>
  <c r="R55" i="39"/>
  <c r="R58" i="39"/>
  <c r="R38" i="39" l="1"/>
  <c r="R37" i="39"/>
  <c r="R36" i="39"/>
  <c r="R34" i="39"/>
  <c r="R33" i="39"/>
  <c r="R31" i="39"/>
  <c r="F31" i="39"/>
  <c r="F34" i="39"/>
  <c r="F33" i="39"/>
  <c r="F38" i="39"/>
  <c r="F37" i="39"/>
  <c r="F36" i="39"/>
  <c r="F40" i="39" l="1"/>
  <c r="F55" i="39" l="1"/>
  <c r="F54" i="39"/>
  <c r="F51" i="39"/>
  <c r="R48" i="39" l="1"/>
</calcChain>
</file>

<file path=xl/sharedStrings.xml><?xml version="1.0" encoding="utf-8"?>
<sst xmlns="http://schemas.openxmlformats.org/spreadsheetml/2006/main" count="1232" uniqueCount="367">
  <si>
    <t>DESCRIPCIÓN GRAL. DEL BIEN O SERVICIO</t>
  </si>
  <si>
    <t>TIPO</t>
  </si>
  <si>
    <t>MONTO AUTORIZADO INCLUYE I.V.A.</t>
  </si>
  <si>
    <t>PARTIDA PRESUPUESTAL</t>
  </si>
  <si>
    <t>REF. DEL EVENTO</t>
  </si>
  <si>
    <t>No. DE CONTRATO O PEDIDO</t>
  </si>
  <si>
    <t>NOMBRE DEL PROVEEDOR</t>
  </si>
  <si>
    <t>FIRMA DEL CONTRATO</t>
  </si>
  <si>
    <t>FECHA DE INICIO DE LA VIGENCIA</t>
  </si>
  <si>
    <t>FECHA LIMITE DEL SERVICIO O ENTREGA DEL PEDIDO</t>
  </si>
  <si>
    <t>PARTIDA</t>
  </si>
  <si>
    <t>II INT</t>
  </si>
  <si>
    <t>ART. 28</t>
  </si>
  <si>
    <t>ART. 42</t>
  </si>
  <si>
    <t>EXCEPCIÓN DE LA LAASSP</t>
  </si>
  <si>
    <t xml:space="preserve">                                                       </t>
  </si>
  <si>
    <t xml:space="preserve"> </t>
  </si>
  <si>
    <t>No. DE  REQ.</t>
  </si>
  <si>
    <t>UNIDAD ADMINISTRATIVA SOLICITANTE</t>
  </si>
  <si>
    <t>IC3P</t>
  </si>
  <si>
    <t>A.D.</t>
  </si>
  <si>
    <r>
      <t>I. Licitaciones Públicas Nacionales</t>
    </r>
    <r>
      <rPr>
        <sz val="9"/>
        <rFont val="Arial"/>
        <family val="2"/>
      </rPr>
      <t xml:space="preserve">: Para dichas contrataciones el Conalep utiliza la siguiente abreviación para identificar el procedimiento de contratación que se encuentra en la columna  I NAC .  </t>
    </r>
  </si>
  <si>
    <r>
      <t>II. Licitaciones Públicas Internacionales</t>
    </r>
    <r>
      <rPr>
        <sz val="9"/>
        <rFont val="Arial"/>
        <family val="2"/>
      </rPr>
      <t xml:space="preserve">: Para dichas contrataciones el Conalep utiliza la siguiente abreviación para identificar el procedimiento de contratación que se encuentra en la columna  II INT.  </t>
    </r>
  </si>
  <si>
    <t>Para las contrataciones realizadas por el procedimiento de Invitación a cuando menos tres personas, éstas son identificadas en la columna ART. 42  con la abreviación:  ( IC3P)</t>
  </si>
  <si>
    <t>Para las contrataciones realizadas por Adjudicaciones Directas, éstas son identificadas en la columna ART. 42 con la  abreviación: ( A.D. )</t>
  </si>
  <si>
    <t>Para las contrataciones realizadas por Artículo 41, estas se localizan en la columna EXCEPCIÓN DE LA LAASSP y son abreviadas por el Conalep especificando el Artículo al que se refiere y la fracción a la cual se hace referencia en el contrato, de la siguiente manera:  (ART. 41 FRACCIÓN III DE LA LAASSP)</t>
  </si>
  <si>
    <t>I NAL</t>
  </si>
  <si>
    <t>X</t>
  </si>
  <si>
    <t>DIA-AP01C-PO-01-FO05</t>
  </si>
  <si>
    <t>MONTO TOTAL EN EL CASO DE CONTRATOS PLURIANUALES</t>
  </si>
  <si>
    <t>MONTO DEL CONTRATO CON IVA INCLUIDO O MONTO DE PRESUPUESTO A EJERCER EN EL CASO DE CONTRATOS PLURIANUALES</t>
  </si>
  <si>
    <t>MONTO MÍNIMO EN CASO DE CONTRATOS ABIERTOS</t>
  </si>
  <si>
    <t>CONCEPTO</t>
  </si>
  <si>
    <t>FUENTE DE FINANCIAMIENTO</t>
  </si>
  <si>
    <t>DIFERENCIA ENTRE LO ADJUDICADO Y LA REQUISICIÓN DE COMPRA</t>
  </si>
  <si>
    <t>RFC</t>
  </si>
  <si>
    <t>IUSACELL, S.A. DE C.V.</t>
  </si>
  <si>
    <t>FUMINANTE, S.A. DE C.V.</t>
  </si>
  <si>
    <t>S</t>
  </si>
  <si>
    <t>GLOBAL ASSURANCE BROKERS, AGENTE DE SEGUROS Y FIANZAS, S.A. DE C.V.</t>
  </si>
  <si>
    <t>DIRECCIÓN DE PERSONAL</t>
  </si>
  <si>
    <t>CAS-014/2015</t>
  </si>
  <si>
    <t>CAS-015/2015</t>
  </si>
  <si>
    <t>TOTAL PLAY TELECOMUNICACIONES, S.A. DE C.V.  EN PROPUESTA CONJUNTA CON ENLACE TPE, S.A. DE C.V.</t>
  </si>
  <si>
    <t>LA-011L5X001-N8-2015</t>
  </si>
  <si>
    <t>TPT-890516-JP5</t>
  </si>
  <si>
    <t>DIRECCIÓN CORPORATIVA DE TECNOLOGÍAS APLICADAS</t>
  </si>
  <si>
    <t>CAS-016/2015</t>
  </si>
  <si>
    <t>UNIDAD DE OPERACIÓN DESCONCENTRADA PARA EL DISTRITO FEDERAL Y REPRESENTACION ESTATAL EN EL ESTADO DE OAXACA</t>
  </si>
  <si>
    <t>SERVICIO DE FUMIGACION Y CONTROL DE PLAGAS</t>
  </si>
  <si>
    <t>LA-011L5X001-N3-2015</t>
  </si>
  <si>
    <t>FUM-020923-9J7</t>
  </si>
  <si>
    <t>SERVICIO DE RED PRIVADA VIRTUAL (RPV IP-MPLS) RUTEADORES INTERNET DEDICADO FIJO  "PARTIDA 1"</t>
  </si>
  <si>
    <t>SERVICIO DE INTERNET MOVIL "PARTIDA 2"</t>
  </si>
  <si>
    <t>IUS-890616-RH6</t>
  </si>
  <si>
    <t>JARDINERÍA, COMERCIALIZADORA Y CONSTRUCCIONES, S.A. DE C.V. (JACOMSA)</t>
  </si>
  <si>
    <t>CAS-020-2015</t>
  </si>
  <si>
    <t>LA-011L5X001-N38-2015</t>
  </si>
  <si>
    <t>JCC-980831-SN3</t>
  </si>
  <si>
    <t>ADMINISTRADORA DE RECURSOS Y OPERACIONES, S.A. DE C.V.</t>
  </si>
  <si>
    <t>DIRECCIÓN DE ADMINISTRACIÓN FINANCIERA</t>
  </si>
  <si>
    <t>No. DE COMPROMISO</t>
  </si>
  <si>
    <t>ENERO</t>
  </si>
  <si>
    <t>DIRECCIÓN DE INFRAESTRUCTURA Y ADQUISICIONES</t>
  </si>
  <si>
    <t>MÁQUINAS INFORMACIÓN Y TECNOLOGÍA AVANZADA, S.A. DE C.V.</t>
  </si>
  <si>
    <t>MIT-841126-LL8</t>
  </si>
  <si>
    <t>TED TECNOLOGÍA EDITORIAL, S.A. DE C.V.</t>
  </si>
  <si>
    <t>TTE-900709-DW9</t>
  </si>
  <si>
    <t>TAYIRA TRAVEL, S.A. DE C.V.</t>
  </si>
  <si>
    <t>SERVICIO DE TRANSPORTACIÓN AÉREA NACIONAL E INTERNACIONAL</t>
  </si>
  <si>
    <t>CAS-020/2016</t>
  </si>
  <si>
    <t>SERVICIOS GENERALES</t>
  </si>
  <si>
    <t>ARRENDAMIENTO PURO DE UN VEHICULO TERRESTRE</t>
  </si>
  <si>
    <t>AA-011L5X001-E43-2016</t>
  </si>
  <si>
    <t>ARO-000609-UZI</t>
  </si>
  <si>
    <t>CAS-045/2016</t>
  </si>
  <si>
    <t xml:space="preserve">SERVICIO DE TELEFONÍA LOCAL PARA LOS 27 PLANTELES ADSCRITOS A LA UODDF: TELEFONIA LOCAL, LARGA DISTANCIA INTERNACIONAL Y RESTO DEL MUNDO PARA OFICINAS NACIONALES, UODDF, UCI, ALMACÉN GENERAL DE DISTRIBUCIÓN </t>
  </si>
  <si>
    <t>LA-011L5X001-E78-2016</t>
  </si>
  <si>
    <t>INSTALACION (18-OCT-16)  PRODUCTIVO (23-NOV-16)</t>
  </si>
  <si>
    <t>PRODUCTIVO (22-NOV-19)</t>
  </si>
  <si>
    <t>GRUPO GASTRONÓMICO GÁLVEZ, S.A. DE C.V.</t>
  </si>
  <si>
    <t>CAS-067/2016</t>
  </si>
  <si>
    <t>ARRENDAMIENTO DE EQUIPO INFORMÁTICO PARA USUARIOS DE CONALEP (COMPUTADORAS DE ESCRITORIO, COMPUTADORAS PORTÁTILES Y VIDEOPROYECTORES) PARA OFICINAS METEPEC, ALMACÉN CENTRAL, LA UODDF Y SUS PLANTELES, ADEMÁS DE LA REPRESENTACIÓN DE CONALEP EN EL ESTADO DE OAXACA Y SUS PLANTELES</t>
  </si>
  <si>
    <t>LA-011L5X001-E100-2016</t>
  </si>
  <si>
    <t>TTR-890210-FT6</t>
  </si>
  <si>
    <t>CAS-010/2017</t>
  </si>
  <si>
    <t>ARRENDOMÓVIL DE MÉXICO, S.A. DE C.V.</t>
  </si>
  <si>
    <t>DEPARTAMENTO DE SERVICIOS GENERALES Y REPRESENTACIÓN DE CONALEP EN EL ESTADO DE OAXACA</t>
  </si>
  <si>
    <t>LA-011L5X001-11-2017</t>
  </si>
  <si>
    <t>ARRENDAMIENTO PURO DE 16 VEHÍCULOS TERRESTRES, PARTIDA 1 CONCEPTO 1 Y 2 Y PARTIDA 2</t>
  </si>
  <si>
    <t>VISIÓN GLOBAL TELECOM MÉXICO, S.A. DE C.V.</t>
  </si>
  <si>
    <t>MSP-020926-VB5</t>
  </si>
  <si>
    <t>CAS-017/2017</t>
  </si>
  <si>
    <t>SERVICIO DE COMEDOR PARA EL PERSONAL DE OFICINAS NACIONALES Y EL ALMACEN GENERAL DE DISTRIBUCIÓN</t>
  </si>
  <si>
    <t>LA-011L5X001-E26-2017</t>
  </si>
  <si>
    <t>GGG-030729-MR0</t>
  </si>
  <si>
    <t>CAS-038/2017</t>
  </si>
  <si>
    <t>MULTIPRODUCTOS DE SEGURIDAD PRIVADA, S.A. DE C.V. Y MULTIPROSEG, S.A. DE C.V.</t>
  </si>
  <si>
    <t>LA-011L5X001-E74-2017</t>
  </si>
  <si>
    <t>PÓLIZAS INSTITUCIONALES</t>
  </si>
  <si>
    <t>METLIFE MÉXICO, S.A. DE C.V.</t>
  </si>
  <si>
    <t>SEGURO ARGOS, S.A. DE C.V.</t>
  </si>
  <si>
    <t>CAS-120/2017</t>
  </si>
  <si>
    <t>CAS-122/2017</t>
  </si>
  <si>
    <t>REISCO OPERADORA DE SERVICIOS, S.A DE C.V, EN CONJUNTO CON LIMPIEZA Y MANTENIMIENTO XIELSA, S.A. DE C.V.</t>
  </si>
  <si>
    <t>CAS-133/2017</t>
  </si>
  <si>
    <t>CLOUD DATA PROCESSING AND STORAGE, S..A. DE C.V.</t>
  </si>
  <si>
    <t>CAS-134/2017</t>
  </si>
  <si>
    <t>AA-011L5X001-E128-2017</t>
  </si>
  <si>
    <t>SERVICIO DE LIMPIEZA EN OFICINAS NACIONALES, ALMACÉN GENERAL DEL CONALEP, 29 INMUEBLES ADSCRITOS A LA UODDF Y 7 INMUEBLES EN EL ESTADO DE OAXACA</t>
  </si>
  <si>
    <t>ROS-120410-EN5</t>
  </si>
  <si>
    <t xml:space="preserve">SERVICIO DE STREAMING , VIDEO BAJO DEMANDA Y EVENTOS EN VIVO EN OFICINAS NACIONALES </t>
  </si>
  <si>
    <t>VGT-020911-4Y5</t>
  </si>
  <si>
    <t>CM-01-CAS-005/2017</t>
  </si>
  <si>
    <t>SERVICIO DE RECOLECCIÓN DE DESECHOS SÓLIDOS, S. DE R.L. DE C.V.</t>
  </si>
  <si>
    <t>57/17</t>
  </si>
  <si>
    <t>DESPACHO RESA Y ASOCIADOS, S.C.</t>
  </si>
  <si>
    <t>SERVICIO DEL APROVISIONAMIENTO DE LA ADMINISTRACIÓN Y DE LA SEGURIDAD DE LA INFRAESTRUCTURA QUE ALMACENA LA INFORMACIÓN Y DATOS PERSONALES  DEL CONALEP EN UN CENTRO DE DATOS</t>
  </si>
  <si>
    <t>CDP-110909-NKA</t>
  </si>
  <si>
    <t>CM-01-CAS-038/2017</t>
  </si>
  <si>
    <t>INCREMENTO DEL SERVICIO REALTIVO A DOS ELEMENTOS DE 24 X 24 DESTINADOS A LA PARTIDA UNICA, CONCEPTO 1, CON EL OBJETO DE RESGUARDAR EL MATERIAL EN ALMACÉN GENERALDEL CONALEP</t>
  </si>
  <si>
    <t>CM-01-CAS-004/2017</t>
  </si>
  <si>
    <t>LA-011L5X001-E122-2017</t>
  </si>
  <si>
    <t>CAS-001/2018</t>
  </si>
  <si>
    <t>TOKA INTERNACIONAL, S.A.P.I., DE C.V.</t>
  </si>
  <si>
    <t>CAS-002/2018</t>
  </si>
  <si>
    <t>ADQUISICIÓN Y DISTRIBUCIÓN DE VALES DE DESPENSA POR MEDIO DE 2,000 A 2,950 MONEDEROS ELECTRÓNICOS</t>
  </si>
  <si>
    <t>36</t>
  </si>
  <si>
    <t>IP-2018-05</t>
  </si>
  <si>
    <t>IP</t>
  </si>
  <si>
    <t>290</t>
  </si>
  <si>
    <t>37</t>
  </si>
  <si>
    <t>RF</t>
  </si>
  <si>
    <t>38</t>
  </si>
  <si>
    <t>SERVICIO DE SEGURIDAD, VIGILANCIA, GUARDA Y CUSTODIA EN OFICINAS NACIONALES, ALMACÉN GENERAL DEL CONALEP, 2 INMUEBLES Y 27 PLANTELES ADSCRITOS A LA UOD, ASÍ COMO OFICINAS DE LA REPRESENTACIÓN DEL CONALEP EN EL ESTADO DE OAXACA INCLUYENDO SUS 6 PLANTELES.                                                                 (CDMX ENERO-DICIEMBRE 2018)</t>
  </si>
  <si>
    <t>SERVICIO DE SEGURIDAD, VIGILANCIA, GUARDA Y CUSTODIA EN OFICINAS NACIONALES, ALMACÉN GENERAL DEL CONALEP, 2 INMUEBLES Y 27 PLANTELES ADSCRITOS A LA UOD, ASÍ COMO OFICINAS DE LA REPRESENTACIÓN DEL CONALEP EN EL ESTADO DE OAXACA INCLUYENDO SUS 6 PLANTELES. (CDMX ENERO)</t>
  </si>
  <si>
    <t>SERVICIO DE SEGURIDAD, VIGILANCIA, GUARDA Y CUSTODIA EN OFICINAS NACIONALES, ALMACÉN GENERAL DEL CONALEP, 2 INMUEBLES Y 27 PLANTELES ADSCRITOS A LA UOD, ASÍ COMO OFICINAS DE LA REPRESENTACIÓN DEL CONALEP EN EL ESTADO DE OAXACA INCLUYENDO SUS 6 PLANTELES. (CDMX FEBRERO-DICIEMBRE)</t>
  </si>
  <si>
    <t>39</t>
  </si>
  <si>
    <t>40</t>
  </si>
  <si>
    <t>SERVICIO DE SEGURIDAD, VIGILANCIA, GUARDA Y CUSTODIA EN OFICINAS NACIONALES, ALMACÉN GENERAL DEL CONALEP, 2 INMUEBLES Y 27 PLANTELES ADSCRITOS A LA UOD, ASÍ COMO OFICINAS DE LA REPRESENTACIÓN DEL CONALEP EN EL ESTADO DE OAXACA INCLUYENDO SUS 6 PLANTELES. (OAXACA FEBRERO-DICIEMBRE)</t>
  </si>
  <si>
    <t>41</t>
  </si>
  <si>
    <t>SERVICIO DE SEGURIDAD, VIGILANCIA, GUARDA Y CUSTODIA EN OFICINAS NACIONALES, ALMACÉN GENERAL DEL CONALEP, 2 INMUEBLES Y 27 PLANTELES ADSCRITOS A LA UOD, ASÍ COMO OFICINAS DE LA REPRESENTACIÓN DEL CONALEP EN EL ESTADO DE OAXACA INCLUYENDO SUS 6 PLANTELES. (OAXACA ENERO)</t>
  </si>
  <si>
    <t>42</t>
  </si>
  <si>
    <t>SERVICIO DE SEGURIDAD, VIGILANCIA, GUARDA Y CUSTODIA EN OFICINAS NACIONALES, ALMACÉN GENERAL DEL CONALEP, 2 INMUEBLES Y 27 PLANTELES ADSCRITOS A LA UOD, ASÍ COMO OFICINAS DE LA REPRESENTACIÓN DEL CONALEP EN EL ESTADO DE OAXACA INCLUYENDO SUS 6 PLANTELES. (OFICINAS NACIONALES Y ALMACÉN CENTRAL)</t>
  </si>
  <si>
    <t>43 Y 44</t>
  </si>
  <si>
    <t>45</t>
  </si>
  <si>
    <t>842</t>
  </si>
  <si>
    <t>46</t>
  </si>
  <si>
    <t>47</t>
  </si>
  <si>
    <t>“SERVICIO PLURIANUAL DE FOTOCOPIADO, EN OFICINAS NACIONALES Y ALMACÉN CENTRAL, OFICINAS DE LA UNIDAD DE OPERACIÓN DESCONCENTRADA PARA EL DISTRITO FEDERAL, LA UNIDAD DE CAPACITACIÓN INFORMÁTICA Y SUS 27 PLANTELES Y LAS OFICINAS DE LA REPRESENTACIÓN DEL CONALEP EN EL ESTADO DE OAXACA Y SUS 6 PLANTELES (OAXACA)</t>
  </si>
  <si>
    <t>“SERVICIO PLURIANUAL DE FOTOCOPIADO, EN OFICINAS NACIONALES Y ALMACÉN CENTRAL, OFICINAS DE LA UNIDAD DE OPERACIÓN DESCONCENTRADA PARA EL DISTRITO FEDERAL, LA UNIDAD DE CAPACITACIÓN INFORMÁTICA Y SUS 27 PLANTELES Y LAS OFICINAS DE LA REPRESENTACIÓN DEL CONALEP EN EL ESTADO DE OAXACA Y SUS 6 PLANTELES (OFICINAS Y PLANTELES DE LA CIUDAD DE MÉXICO)</t>
  </si>
  <si>
    <t>“SERVICIO PLURIANUAL DE FOTOCOPIADO, EN OFICINAS NACIONALES Y ALMACÉN CENTRAL, OFICINAS DE LA UNIDAD DE OPERACIÓN DESCONCENTRADA PARA EL DISTRITO FEDERAL, LA UNIDAD DE CAPACITACIÓN INFORMÁTICA Y SUS 27 PLANTELES Y LAS OFICINAS DE LA REPRESENTACIÓN DEL CONALEP EN EL ESTADO DE OAXACA Y SUS 6 PLANTELES (OFICINAS NACIONALES Y ALMACÉN)</t>
  </si>
  <si>
    <t>CM-02-CAS-011/2017</t>
  </si>
  <si>
    <t>00000049</t>
  </si>
  <si>
    <t>IP-2018-06</t>
  </si>
  <si>
    <t>DIRECCIÓN DE INFRAESTRUCTURA Y ADQUISICIONES CAS</t>
  </si>
  <si>
    <t>INCRMENTO DE L SERVICIO DE TRANSPORTACIÓN AÉREA NACIONAL PARA DIFERENTES COMISIONES DEL COLEGIO</t>
  </si>
  <si>
    <t>IA-011L5X001-E19-2017</t>
  </si>
  <si>
    <t>000813</t>
  </si>
  <si>
    <t>00000048</t>
  </si>
  <si>
    <t>000846</t>
  </si>
  <si>
    <t>DIRECCIÓN DE INFRAESTRUCTURA Y ADQUISICIONES CIE</t>
  </si>
  <si>
    <t>ASESOR EXTERNO EN MATERIA DE SEGUROS</t>
  </si>
  <si>
    <t>AA-011L5X001-E9-2017</t>
  </si>
  <si>
    <t>CAS-012/2015</t>
  </si>
  <si>
    <t>SERVICIO DE TRANSPORTE DE PERSONAL QUE LABORA EN OFICINAS NACIONALES</t>
  </si>
  <si>
    <t>LA-011L5X001-N4-2015</t>
  </si>
  <si>
    <t>AUTOTRANSPORTES DE PASAJEROS MÉXICO-TOLUCA, SAN LUIS MEXTEPEC QUERÉTARIO FLECHA ROJA, S.A. DE C.V.</t>
  </si>
  <si>
    <t>000287</t>
  </si>
  <si>
    <t xml:space="preserve">0000022 Y 00000023 </t>
  </si>
  <si>
    <t>00000008</t>
  </si>
  <si>
    <t>000593</t>
  </si>
  <si>
    <t>0000035</t>
  </si>
  <si>
    <t>CM-01-CAS-012/2017</t>
  </si>
  <si>
    <t>AMPLIACIÓN DEL CONTRATO DE FLETES Y MANIOBRAS</t>
  </si>
  <si>
    <t>00000003</t>
  </si>
  <si>
    <t>000232</t>
  </si>
  <si>
    <t>IA-011L5X001-E4-2017</t>
  </si>
  <si>
    <t>TRANSPORTES ESDO, S.A. DE C.V.</t>
  </si>
  <si>
    <t>000160 Y 000967</t>
  </si>
  <si>
    <t>SERVICIO DE JARDINERÍA Y CONSERVACIÓN DE PLANTAS DE ORNATO (OFICINAS Y PLANTELES DE OAXACA)</t>
  </si>
  <si>
    <t>SERVICIO DE JARDINERÍA Y CONSERVACIÓN DE PLANTAS DE ORNATO (OFICINAS Y ALMACÉN CENTRAL)</t>
  </si>
  <si>
    <t>SERVICIO DE JARDINERÍA Y CONSERVACIÓN DE PLANTAS DE ORNATO (OFICINAS Y PLANTELES DE LA CDMX)</t>
  </si>
  <si>
    <t>SERVICIO DE FUMIGACION Y CONTROL DE PLAGAS (OFICINAS Y PLANTELES DEL ESTADO DE OAXACA)</t>
  </si>
  <si>
    <t>00000050 Y 00000070</t>
  </si>
  <si>
    <t xml:space="preserve">000289 </t>
  </si>
  <si>
    <t>00000068 Y 00000071</t>
  </si>
  <si>
    <t>SERVICIO DE FUMIGACION Y CONTROL DE PLAGAS (OFICINAS Y PLANTELES DEL DISTRITO FEDERAL)</t>
  </si>
  <si>
    <t xml:space="preserve">00000069 </t>
  </si>
  <si>
    <t>DIRECCIÓN DE INFRAESTRUCTURA Y ADQUISICIONES (CAS)</t>
  </si>
  <si>
    <t>00000034</t>
  </si>
  <si>
    <t>000799</t>
  </si>
  <si>
    <t>DIRECCIÓN DE INFRAESTRUCTURA Y ADQUISICIONES (ENLACE ADMINISTRATIVO)</t>
  </si>
  <si>
    <t>CAS-003/2018</t>
  </si>
  <si>
    <t>AA-011L5X001-E12-2018</t>
  </si>
  <si>
    <t>IA-011L5X001-E6-2018</t>
  </si>
  <si>
    <t>AA-011L5X001-E1-2018</t>
  </si>
  <si>
    <t>GAS IMPERIAL, S.A. DE C.V.</t>
  </si>
  <si>
    <t>00156</t>
  </si>
  <si>
    <t>SERVICIO DE SUMINISTRO DE GAS L.P. A OFICINAS NACIONALES Y SU ALMACÉN</t>
  </si>
  <si>
    <t>INCREMENTO DEL MONTO MÁXIMO A EJERCER</t>
  </si>
  <si>
    <t>CM-01-CAS-012/2015</t>
  </si>
  <si>
    <t>AUTORTRANSPORTES DE PASAJEROS MÉXICO-TOLUCA SAN LUIS MEXTEPEC QUERÉTARO FLECHA ROJA, S.A. DE C.V.</t>
  </si>
  <si>
    <t>00000025</t>
  </si>
  <si>
    <t>00172</t>
  </si>
  <si>
    <t>CM-01-CAS-067/2016</t>
  </si>
  <si>
    <t xml:space="preserve">DIRECCIÓN CORPORATIVA DE TECNOLOGÍAS APLICADAS </t>
  </si>
  <si>
    <t>CONVENIO CONSISTENTE EN EL CAMBIO DE 5 VIDEOPROYECTORES MODELO PA500X</t>
  </si>
  <si>
    <t>NO APLICA</t>
  </si>
  <si>
    <t>AFIANZADORA SOFIMEX, S.A. DE C.V.</t>
  </si>
  <si>
    <t>0000061</t>
  </si>
  <si>
    <t>IP-2018-08</t>
  </si>
  <si>
    <t>ADQUISICIÓN DE FIANZA DE FIDELIDAD</t>
  </si>
  <si>
    <t>SERVICIO DE RECOLECCIÓN DE BASURA</t>
  </si>
  <si>
    <t>DIRECCIÓN DE INFRAESTRUCTURA Y ADQUISICIONES (CIE)</t>
  </si>
  <si>
    <t>00229</t>
  </si>
  <si>
    <t>00000064 Y 00000067</t>
  </si>
  <si>
    <t>00000063 Y 00000065</t>
  </si>
  <si>
    <t>00000062 Y 00000066</t>
  </si>
  <si>
    <t>Póliza de garantía</t>
  </si>
  <si>
    <t>CAS-005/2018</t>
  </si>
  <si>
    <t>CAS-004/2018</t>
  </si>
  <si>
    <t>IA-011L5X001-E8-2018</t>
  </si>
  <si>
    <t>ADVANCE ENGINE REBULDING, S.A. DE C.V.</t>
  </si>
  <si>
    <t>ADQUISICIÓN DE 2,244 BORRADORES Y 8,976 PAQUETES DE MARCADORES PARA PIZARRON</t>
  </si>
  <si>
    <t>B</t>
  </si>
  <si>
    <t>00000060</t>
  </si>
  <si>
    <t>IP-2018-07</t>
  </si>
  <si>
    <t>N/A</t>
  </si>
  <si>
    <t>00000001</t>
  </si>
  <si>
    <t>00075</t>
  </si>
  <si>
    <t>41  FRACCIÓN  XX</t>
  </si>
  <si>
    <t>00000009</t>
  </si>
  <si>
    <t>AMPLIACIÓN DEL SERVICIO DE RECOLECCIÓN DE DESECHOS SÓLIDOS</t>
  </si>
  <si>
    <t>SERVICIO DE AUDITORÍA EXTERNA QUE SE REALIZARÁN SOBRE ESTADOS FINANCIEROS DE LA  "ENTIDAD" CON CIFRAS AL 31 DE DICIEMBRE DE 2017</t>
  </si>
  <si>
    <t xml:space="preserve">UNIDAD DE OPERACIÓN DESCONCENTRADA PARA EL DISTRITO FEDERAL                             </t>
  </si>
  <si>
    <t xml:space="preserve">UNIDAD DE OPERACIÓN DESCONCENTRADA PARA EL DISTRITO FEDERAL                              </t>
  </si>
  <si>
    <t xml:space="preserve">UNIDAD DE OPERACIÓN DESCONCENTRADA PARA EL DISTRITO FEDERAL                            </t>
  </si>
  <si>
    <t xml:space="preserve">                              REPRESENTACIÓN DE CONALEP EN EL ESTADO DE OAXACA;                                                                                           </t>
  </si>
  <si>
    <t xml:space="preserve">  REPRESENTACIÓN DE CONALEP EN EL ESTADO DE OAXACA</t>
  </si>
  <si>
    <t>DIRECCIÓN DE INFRAESTRUCTURA Y ADQUSICIONES (OFICINAS NACIONALES DEL CONALEP Y ALMACÉN GENERAL</t>
  </si>
  <si>
    <t>CAS-119/2017</t>
  </si>
  <si>
    <t>000913</t>
  </si>
  <si>
    <t>00000002 Y 00000088</t>
  </si>
  <si>
    <t>IP-2018-01  E IP-2018-12</t>
  </si>
  <si>
    <t>00000083</t>
  </si>
  <si>
    <t>001634</t>
  </si>
  <si>
    <t>00000084</t>
  </si>
  <si>
    <t>REPRESENTACIÓN DEL CONALEP EN EL ESTADO DE OAXACA</t>
  </si>
  <si>
    <t>00000085</t>
  </si>
  <si>
    <t>UNIDAD DE OPERACIÓN PARA EL DISTRITO FEDERAL</t>
  </si>
  <si>
    <t>00000081</t>
  </si>
  <si>
    <t>IP-2018-10</t>
  </si>
  <si>
    <t>0000095</t>
  </si>
  <si>
    <t>002001</t>
  </si>
  <si>
    <t>AMPLIACIÓN DE LA PÓLIZA INTEGRAL DE BIENES DEL 01 DE ENERO AL 31 D EMARZO DE 2018</t>
  </si>
  <si>
    <t xml:space="preserve">Póliza </t>
  </si>
  <si>
    <t>LA-011L5X001-E3-2016</t>
  </si>
  <si>
    <t>SEGUROS INBURSA, S.A.</t>
  </si>
  <si>
    <t>AA-011L5X001-E6-2017</t>
  </si>
  <si>
    <t>AA-011L5X001-E134-2017</t>
  </si>
  <si>
    <t>LA-011L5X001-E123-2017</t>
  </si>
  <si>
    <t>BEAMLINERS, S.A. DE C.V.</t>
  </si>
  <si>
    <t>0000059</t>
  </si>
  <si>
    <t xml:space="preserve">0000058  </t>
  </si>
  <si>
    <t>000928</t>
  </si>
  <si>
    <t xml:space="preserve">SERVICIO DE TRANSMISIÓN DE DATOS DE OFICNAS NACIONALES Y LA UODDF </t>
  </si>
  <si>
    <t>SERVICIO DE SEGURIDAD PERIMETRAL PARA LA RED LOCAL DE OFICINAS NAICONALES</t>
  </si>
  <si>
    <t>00000073</t>
  </si>
  <si>
    <t>000970</t>
  </si>
  <si>
    <t>00000053</t>
  </si>
  <si>
    <t>000908</t>
  </si>
  <si>
    <t>00000055</t>
  </si>
  <si>
    <t>000911</t>
  </si>
  <si>
    <t>00000057</t>
  </si>
  <si>
    <t>000915</t>
  </si>
  <si>
    <t>00000056</t>
  </si>
  <si>
    <t>000916</t>
  </si>
  <si>
    <t>37104 Y 37106</t>
  </si>
  <si>
    <t>CONTRATOS VIGENTES AL 5 DE MARZO DE 2018</t>
  </si>
  <si>
    <t>41 FRACCIÓN I</t>
  </si>
  <si>
    <t>LA-011L5X001-E16-2017</t>
  </si>
  <si>
    <t>NOTA 1</t>
  </si>
  <si>
    <t>CM-01-CAS-006/2017</t>
  </si>
  <si>
    <t>AA-011L5X001-E10-2017</t>
  </si>
  <si>
    <t>INCREMENTO EN EL SERVICIO DE MANTENIMIENTO AL ELEVADOR DE OFICINAS NACIONALES</t>
  </si>
  <si>
    <t>ELEVADORES OTIS, S. DE R.L. DE C.V.</t>
  </si>
  <si>
    <t xml:space="preserve">SERVICIO DE SEGURIDAD, VIGILANCIA, GUARDA Y CUSTODIA EN OFICINAS NACIONALES, ALMACÉN GENERAL DEL CONALEP, 2 INMUEBLES Y 27 PLANTELES ADSCRITOS A LA UOD, ASÍ COMO OFICINAS DE LA REPRESENTACIÓN DEL CONALEP EN EL ESTADO DE OAXACA INCLUYENDO SUS 6 PLANTELES.                                                                 </t>
  </si>
  <si>
    <t>DIRECCIÓN DE INFRAESTRUCTURA Y ADQUISICIONES (DEPARTAMENTO DE SERVICIOS GENERALES) Y REPRESENTACIÓN DE CONALEP EN EL ESTADO DE OAXACA</t>
  </si>
  <si>
    <t xml:space="preserve">DIRECCIÓN DE INFRAESTRUCTURA Y ADQUISICIONES; UNIDAD DE OPERACIÓN DESCONCENTRADA PARA EL DISTRITO FEDERAL   Y REPRESENTACIÓN DEL CONALEP EN EL ESTADO DE OAXACA                          </t>
  </si>
  <si>
    <t>DIRECCIÓN DE INFRAESTRUCTURA Y ADQUISICIONES, UNIDAD DE OPERACIÓN DESCONCENTRADA PARA EL DISTRITO FEDERAL, REPRESENTACIÓN DEL CONALEP EN EL ESTADO DE OAXACA</t>
  </si>
  <si>
    <t>Nota 1: En el caso de las pólizas institucionales, la información sobre el importe a erogar en el ejercicio 2018 se encuentra en la Dirección de Personal</t>
  </si>
  <si>
    <t>FIN DE LA VIGENCIA</t>
  </si>
  <si>
    <t>14401,   14403,   14405</t>
  </si>
  <si>
    <t>PÓLIZA</t>
  </si>
  <si>
    <t>AA-011L5X001-E7-2018</t>
  </si>
  <si>
    <t>Firma pendiente</t>
  </si>
  <si>
    <t>00000054</t>
  </si>
  <si>
    <t>000909</t>
  </si>
  <si>
    <t>LA-011L5X001-E125-2017</t>
  </si>
  <si>
    <t>IA-011L5X001-E127-2017</t>
  </si>
  <si>
    <t>AA-011L5X001-E3-2018</t>
  </si>
  <si>
    <t>CAS-006/2018</t>
  </si>
  <si>
    <t>CASP-001/2018</t>
  </si>
  <si>
    <t>CAS-007/2018</t>
  </si>
  <si>
    <t>BROKERAGE BUSINESS PROCESS, S.A. DE C.V.</t>
  </si>
  <si>
    <t>CREACIONES DE EVENTOS &amp; GOURMET, S.A. DE C.V.</t>
  </si>
  <si>
    <t>AA-011L5X001-E19-2018</t>
  </si>
  <si>
    <t>IP-2018-17</t>
  </si>
  <si>
    <t>TRIGÉSIMA TERCERA REUNIÓN NACIONAL DE DIRECTORES GENERALES DE COLEGIOS ESTATALES</t>
  </si>
  <si>
    <t>120</t>
  </si>
  <si>
    <t>DIRECCIÓN DE COORDINACIÓN CON COLEGIOS ESTATALES</t>
  </si>
  <si>
    <t>CONTRATACIÓN DEL SERVICIO DE MODIFICACIÓN DEL FORMATO DEL TIMBRADO PARA 180,000 RECIBOS DE NÓMINA</t>
  </si>
  <si>
    <t>00000089 Y 00000090 IP-2018-14</t>
  </si>
  <si>
    <t>IA-011LX5001-E16-2018</t>
  </si>
  <si>
    <t>Nota 2: Los contratos CAS-005/2018, CAS-006/2018, CAS-007/2018 y CASP-001/2018 se encuentran pendientes de firmas, según el artículo 46 de la LAASSP se tienen que firmar dentro de los 15 días despúes de la notificación del fallo o notificación del oficio de adjudicación.</t>
  </si>
  <si>
    <t>CONTRATOS, CONVENIOS Y PÓLIZAS VGENTES AL 15 DE MARZO DE 2018</t>
  </si>
  <si>
    <t>Responsable de la información</t>
  </si>
  <si>
    <t>María de los Ángeles Sánchez Cruz</t>
  </si>
  <si>
    <t>Subcoordinadora de Adquisiciones</t>
  </si>
  <si>
    <t>CONTRATOS, CONVENIOS Y PÓLIZAS VIGENTES AL 30 DE NOVIEMBRE DE 2018</t>
  </si>
  <si>
    <t>AA-011L5X001-E105-2018</t>
  </si>
  <si>
    <t>CE-011L5X001-E102-2018</t>
  </si>
  <si>
    <t>LPN-001/2018-1</t>
  </si>
  <si>
    <t>AVETRONIC SA DE CV</t>
  </si>
  <si>
    <t>LPN-001/2018-2</t>
  </si>
  <si>
    <t>BRAN TECHNOLOGY S DE RL DE CV</t>
  </si>
  <si>
    <t>LPN-001/2018-3</t>
  </si>
  <si>
    <t>COMPONENTES ELECTRONICOS Y DISPOSITIVOS ESPECIALES SA DE CV</t>
  </si>
  <si>
    <t>LPN-001/2018-4</t>
  </si>
  <si>
    <t>DE LORENZO OF AMERICA CORP, S.A. DE C.V.</t>
  </si>
  <si>
    <t>LPN-001/2018-5</t>
  </si>
  <si>
    <t>EMMA TECNOLOGIA EN SERVICIOS, S.A. DE C.V.</t>
  </si>
  <si>
    <t>LPN-001/2018-7</t>
  </si>
  <si>
    <t>SKILL TECHNOLOGY, S.A. DE C.V.</t>
  </si>
  <si>
    <t>LPN-001/2018-8</t>
  </si>
  <si>
    <t>SUPERVY SISTEMAS, S.A. DE C.V.</t>
  </si>
  <si>
    <t>IA-011L5X001-E106-2018</t>
  </si>
  <si>
    <t>CAS-084/2018</t>
  </si>
  <si>
    <t>DIRECCIÓN DE INFRAESTRUCTURA Y ADQUISICIONES (COORDINACIÓN DE INFRAESTRUCTURA Y EQUIPAMIENTO)</t>
  </si>
  <si>
    <t>NAFIN BID</t>
  </si>
  <si>
    <t>ADQUISICIÓN DE EQUIPO DE APOYO AL PROCESO ENSEÑANZA-APRENDIZAJE DE LAS CARRERAS ELECTRICIDAD INDUSTRIAL Y MANTENIMIENTO DE SISTEMAS ELECTRÓNICOS (Partida No 4).  MONEDA UTILIZADA: DOLARES</t>
  </si>
  <si>
    <t>ADQUISICIÓN DE EQUIPO DE APOYO AL PROCESO ENSEÑANZA-APRENDIZAJE DE LAS CARRERAS ELECTRICIDAD INDUSTRIAL Y MANTENIMIENTO DE SISTEMAS ELECTRÓNICOS (Partidas Nos. 8, 14 y 16)</t>
  </si>
  <si>
    <t>ADQUISICIÓN DE EQUIPO DE APOYO AL PROCESO ENSEÑANZA-APRENDIZAJE DE LAS CARRERAS ELECTRICIDAD INDUSTRIAL Y MANTENIMIENTO DE SISTEMAS ELECTRÓNICOS  (Partidas Nos. 3 y 5) MONEDA UTILIZADA: DOLARES</t>
  </si>
  <si>
    <t xml:space="preserve">ADQUISICIÓN DE EQUIPO DE APOYO AL PROCESO ENSEÑANZA-APRENDIZAJE DE LAS CARRERAS ELECTRICIDAD INDUSTRIAL Y MANTENIMIENTO DE SISTEMAS ELECTRÓNICOS (Partida Nos. 9, 11 y 15) </t>
  </si>
  <si>
    <t>ADQUISICIÓN DE EQUIPO DE APOYO AL PROCESO ENSEÑANZA-APRENDIZAJE DE LAS CARRERAS ELECTRICIDAD INDUSTRIAL Y MANTENIMIENTO DE SISTEMAS ELECTRÓNICOS (Partida No. 2)</t>
  </si>
  <si>
    <t>ADQUISICIÓN DE EQUIPO DE APOYO AL PROCESO ENSEÑANZA-APRENDIZAJE DE LAS CARRERAS ELECTRICIDAD INDUSTRIAL Y MANTENIMIENTO DE SISTEMAS ELECTRÓNICOS  (Partida No. 7)</t>
  </si>
  <si>
    <t>ADQUISICIÓN DE EQUIPO DE APOYO AL PROCESO ENSEÑANZA-APRENDIZAJE DE LAS CARRERAS ELECTRICIDAD INDUSTRIAL Y MANTENIMIENTO DE SISTEMAS ELECTRÓNICOS  (Partidas Nos. 6, 12 y 13)</t>
  </si>
  <si>
    <t>SERVICIO DE MANTENIMIENTO DE JARDINERÍA, CONSERVACIÓN DE PLANTAS DE ORNATO, PODA, TALA DE ÁRBOLES Y FUMIGACIÓN Y CONTROL DE PLAGAS</t>
  </si>
  <si>
    <t>ABC SERVICIOS INTEGRALES, S.A. DE C.V.</t>
  </si>
  <si>
    <t>RENOVACIÓN DEL DERECHO DE USO DEL LICENCIAMIENTO ACADÉMICO BAJO LA MODALIDAD DE ENROLLMENT FOR EDUCATION SOLUTIONS (EES), MICROSOFT 365 A3 EDUCATION</t>
  </si>
  <si>
    <t>NOVANDI CLOUD SERVICES SA DE CV</t>
  </si>
  <si>
    <t>DIRECCIÓN DE INFRAESTRUCTURA Y ADQUISICIONES (COORDINACIÓN DE ADQUISICIONES Y SERVICIOS</t>
  </si>
  <si>
    <t>SEGURO DE ACCIDENTES PERSONALES ESCOLARES ALUMNOS DEL SISTEMA CONALEP</t>
  </si>
  <si>
    <t>PANAMERICAN MEXICO, COMPAÑIA DE SEGUROS S.A. DE C.V.</t>
  </si>
  <si>
    <t>DIRECCION DE DISEÑO CURRICULAR Y DIRECCION CORPORATIVA DE TECNOLOGIAS APLICADAS</t>
  </si>
  <si>
    <t>IA-011L5X001-E103-2018</t>
  </si>
  <si>
    <t>CAS-080-2018</t>
  </si>
  <si>
    <t>SF</t>
  </si>
  <si>
    <t>CAS-083-2018</t>
  </si>
  <si>
    <t>LA-011L5X001-E65-2018</t>
  </si>
  <si>
    <t>PRESTACIÓN DEL SERVICIO DE VALES DE DESPENSA DE 5,012 MONEDEROS ELECTRÓNICOS, CON VALOR TOTAL DE $36,117,982.88 (TREINTA Y SEIS MILLONES CIENTO DIECISIETE MIL NOVECIENTOS OCHENTA Y DOS PESOS 88/100 M.N.)</t>
  </si>
  <si>
    <t>SERVICIOS BROXEL S A P I DE CV</t>
  </si>
  <si>
    <t>34101, 15901 y 12201</t>
  </si>
  <si>
    <t>IP y RF</t>
  </si>
  <si>
    <t>3000 y 1000</t>
  </si>
  <si>
    <r>
      <t xml:space="preserve">CAS-084/2018
</t>
    </r>
    <r>
      <rPr>
        <sz val="10"/>
        <color rgb="FFFF0000"/>
        <rFont val="Arial"/>
        <family val="2"/>
      </rPr>
      <t>CONTRATO MARCO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</si>
</sst>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5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8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color indexed="8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b/>
      <i/>
      <sz val="8"/>
      <color indexed="17"/>
      <name val="Arial"/>
      <family val="2"/>
    </font>
    <font>
      <b/>
      <i/>
      <sz val="10"/>
      <name val="Humnst777 Blk BT"/>
    </font>
    <font>
      <b/>
      <i/>
      <sz val="12"/>
      <name val="Humnst777 Blk BT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6"/>
      <color rgb="FF000000"/>
      <name val="Arial"/>
      <family val="2"/>
    </font>
    <font>
      <b/>
      <sz val="6"/>
      <color rgb="FF00B050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rgb="FF00B05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46505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1C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7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Continuous" wrapText="1"/>
    </xf>
    <xf numFmtId="0" fontId="1" fillId="2" borderId="1" xfId="0" applyFont="1" applyFill="1" applyBorder="1" applyAlignment="1">
      <alignment horizontal="centerContinuous"/>
    </xf>
    <xf numFmtId="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Continuous"/>
    </xf>
    <xf numFmtId="4" fontId="0" fillId="2" borderId="1" xfId="0" applyNumberFormat="1" applyFill="1" applyBorder="1" applyAlignment="1">
      <alignment horizontal="right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 wrapText="1"/>
    </xf>
    <xf numFmtId="4" fontId="0" fillId="2" borderId="0" xfId="0" applyNumberForma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2" borderId="0" xfId="0" applyFill="1" applyBorder="1" applyAlignment="1">
      <alignment horizontal="centerContinuous" wrapText="1"/>
    </xf>
    <xf numFmtId="0" fontId="1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 wrapText="1"/>
    </xf>
    <xf numFmtId="0" fontId="3" fillId="2" borderId="0" xfId="0" applyFont="1" applyFill="1" applyBorder="1" applyAlignment="1">
      <alignment horizontal="centerContinuous" wrapText="1"/>
    </xf>
    <xf numFmtId="0" fontId="0" fillId="3" borderId="0" xfId="0" applyFill="1" applyBorder="1" applyAlignment="1">
      <alignment horizontal="centerContinuous"/>
    </xf>
    <xf numFmtId="0" fontId="5" fillId="3" borderId="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 wrapText="1"/>
    </xf>
    <xf numFmtId="0" fontId="6" fillId="3" borderId="0" xfId="0" applyFont="1" applyFill="1" applyBorder="1" applyAlignment="1">
      <alignment horizontal="centerContinuous"/>
    </xf>
    <xf numFmtId="4" fontId="0" fillId="3" borderId="0" xfId="0" applyNumberFormat="1" applyFill="1" applyBorder="1" applyAlignment="1">
      <alignment horizontal="centerContinuous"/>
    </xf>
    <xf numFmtId="0" fontId="0" fillId="3" borderId="0" xfId="0" applyFill="1" applyBorder="1"/>
    <xf numFmtId="0" fontId="0" fillId="0" borderId="0" xfId="0" applyFill="1" applyBorder="1" applyAlignment="1">
      <alignment wrapText="1"/>
    </xf>
    <xf numFmtId="4" fontId="0" fillId="0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" wrapText="1"/>
    </xf>
    <xf numFmtId="4" fontId="8" fillId="2" borderId="3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Continuous" wrapText="1"/>
    </xf>
    <xf numFmtId="0" fontId="11" fillId="2" borderId="7" xfId="0" applyFont="1" applyFill="1" applyBorder="1" applyAlignment="1">
      <alignment horizontal="center" wrapText="1"/>
    </xf>
    <xf numFmtId="4" fontId="8" fillId="2" borderId="7" xfId="0" applyNumberFormat="1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5" fillId="2" borderId="10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6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17" fillId="0" borderId="0" xfId="0" applyFont="1"/>
    <xf numFmtId="0" fontId="0" fillId="2" borderId="0" xfId="0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/>
    </xf>
    <xf numFmtId="4" fontId="0" fillId="2" borderId="12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Continuous" wrapText="1"/>
    </xf>
    <xf numFmtId="4" fontId="8" fillId="0" borderId="1" xfId="0" applyNumberFormat="1" applyFont="1" applyFill="1" applyBorder="1" applyAlignment="1">
      <alignment horizontal="right" wrapText="1"/>
    </xf>
    <xf numFmtId="0" fontId="18" fillId="0" borderId="0" xfId="0" applyFont="1"/>
    <xf numFmtId="0" fontId="18" fillId="2" borderId="1" xfId="0" applyFont="1" applyFill="1" applyBorder="1" applyAlignment="1">
      <alignment horizontal="centerContinuous"/>
    </xf>
    <xf numFmtId="0" fontId="19" fillId="2" borderId="0" xfId="0" applyFont="1" applyFill="1" applyBorder="1"/>
    <xf numFmtId="0" fontId="15" fillId="2" borderId="0" xfId="0" applyFont="1" applyFill="1" applyBorder="1"/>
    <xf numFmtId="0" fontId="18" fillId="2" borderId="0" xfId="0" applyFont="1" applyFill="1" applyBorder="1"/>
    <xf numFmtId="0" fontId="18" fillId="3" borderId="0" xfId="0" applyFont="1" applyFill="1" applyBorder="1" applyAlignment="1">
      <alignment horizontal="centerContinuous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wrapText="1"/>
    </xf>
    <xf numFmtId="14" fontId="0" fillId="2" borderId="0" xfId="0" applyNumberFormat="1" applyFill="1" applyBorder="1" applyAlignment="1">
      <alignment horizontal="right" wrapText="1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right" wrapText="1"/>
    </xf>
    <xf numFmtId="14" fontId="0" fillId="2" borderId="12" xfId="0" applyNumberFormat="1" applyFill="1" applyBorder="1" applyAlignment="1">
      <alignment horizontal="right" wrapText="1"/>
    </xf>
    <xf numFmtId="0" fontId="1" fillId="0" borderId="0" xfId="0" applyFont="1" applyFill="1"/>
    <xf numFmtId="0" fontId="1" fillId="2" borderId="1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9" fillId="2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15" fontId="7" fillId="4" borderId="11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Continuous" vertical="center" wrapText="1"/>
    </xf>
    <xf numFmtId="0" fontId="9" fillId="2" borderId="13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2" fillId="6" borderId="15" xfId="0" applyFont="1" applyFill="1" applyBorder="1" applyAlignment="1">
      <alignment horizontal="center" vertical="center"/>
    </xf>
    <xf numFmtId="0" fontId="12" fillId="6" borderId="0" xfId="0" applyFont="1" applyFill="1"/>
    <xf numFmtId="0" fontId="12" fillId="6" borderId="11" xfId="0" applyFont="1" applyFill="1" applyBorder="1"/>
    <xf numFmtId="0" fontId="12" fillId="4" borderId="1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4" borderId="11" xfId="0" applyFill="1" applyBorder="1"/>
    <xf numFmtId="0" fontId="0" fillId="4" borderId="11" xfId="0" applyFill="1" applyBorder="1" applyAlignment="1">
      <alignment wrapText="1"/>
    </xf>
    <xf numFmtId="4" fontId="0" fillId="4" borderId="11" xfId="0" applyNumberFormat="1" applyFill="1" applyBorder="1" applyAlignment="1">
      <alignment horizontal="right"/>
    </xf>
    <xf numFmtId="0" fontId="7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/>
    </xf>
    <xf numFmtId="4" fontId="0" fillId="7" borderId="11" xfId="0" applyNumberFormat="1" applyFill="1" applyBorder="1"/>
    <xf numFmtId="0" fontId="0" fillId="7" borderId="11" xfId="0" applyFill="1" applyBorder="1"/>
    <xf numFmtId="0" fontId="0" fillId="7" borderId="11" xfId="0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wrapText="1"/>
    </xf>
    <xf numFmtId="0" fontId="17" fillId="7" borderId="11" xfId="0" applyFont="1" applyFill="1" applyBorder="1"/>
    <xf numFmtId="43" fontId="22" fillId="7" borderId="11" xfId="2" applyFont="1" applyFill="1" applyBorder="1" applyAlignment="1">
      <alignment horizontal="center" vertical="center" wrapText="1"/>
    </xf>
    <xf numFmtId="4" fontId="0" fillId="7" borderId="11" xfId="0" applyNumberFormat="1" applyFill="1" applyBorder="1" applyAlignment="1">
      <alignment horizontal="right"/>
    </xf>
    <xf numFmtId="15" fontId="7" fillId="7" borderId="15" xfId="0" applyNumberFormat="1" applyFont="1" applyFill="1" applyBorder="1" applyAlignment="1">
      <alignment horizontal="center" vertical="center"/>
    </xf>
    <xf numFmtId="15" fontId="7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5" fontId="7" fillId="4" borderId="15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4" fontId="8" fillId="7" borderId="11" xfId="0" applyNumberFormat="1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left" wrapText="1"/>
    </xf>
    <xf numFmtId="0" fontId="9" fillId="7" borderId="11" xfId="0" applyFont="1" applyFill="1" applyBorder="1" applyAlignment="1">
      <alignment horizontal="center" wrapText="1"/>
    </xf>
    <xf numFmtId="0" fontId="9" fillId="7" borderId="11" xfId="0" applyFont="1" applyFill="1" applyBorder="1" applyAlignment="1">
      <alignment horizontal="centerContinuous" wrapText="1"/>
    </xf>
    <xf numFmtId="4" fontId="8" fillId="7" borderId="11" xfId="0" applyNumberFormat="1" applyFont="1" applyFill="1" applyBorder="1" applyAlignment="1">
      <alignment horizontal="right" wrapText="1"/>
    </xf>
    <xf numFmtId="0" fontId="22" fillId="7" borderId="11" xfId="0" applyFont="1" applyFill="1" applyBorder="1" applyAlignment="1">
      <alignment horizontal="center" vertical="center" wrapText="1"/>
    </xf>
    <xf numFmtId="0" fontId="12" fillId="7" borderId="11" xfId="0" applyFont="1" applyFill="1" applyBorder="1"/>
    <xf numFmtId="0" fontId="7" fillId="4" borderId="19" xfId="0" applyFont="1" applyFill="1" applyBorder="1" applyAlignment="1">
      <alignment horizontal="center" vertical="center" wrapText="1"/>
    </xf>
    <xf numFmtId="0" fontId="12" fillId="8" borderId="11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/>
    <xf numFmtId="49" fontId="7" fillId="4" borderId="11" xfId="0" applyNumberFormat="1" applyFont="1" applyFill="1" applyBorder="1" applyAlignment="1">
      <alignment horizontal="center" vertical="center" wrapText="1"/>
    </xf>
    <xf numFmtId="43" fontId="7" fillId="4" borderId="11" xfId="2" applyFont="1" applyFill="1" applyBorder="1" applyAlignment="1">
      <alignment horizontal="center" vertical="center" wrapText="1"/>
    </xf>
    <xf numFmtId="0" fontId="7" fillId="4" borderId="11" xfId="0" applyFont="1" applyFill="1" applyBorder="1"/>
    <xf numFmtId="0" fontId="7" fillId="4" borderId="11" xfId="0" applyFont="1" applyFill="1" applyBorder="1" applyAlignment="1">
      <alignment wrapText="1"/>
    </xf>
    <xf numFmtId="4" fontId="7" fillId="0" borderId="11" xfId="1" applyNumberFormat="1" applyFont="1" applyFill="1" applyBorder="1" applyAlignment="1">
      <alignment horizontal="right" vertical="center"/>
    </xf>
    <xf numFmtId="49" fontId="7" fillId="0" borderId="11" xfId="0" quotePrefix="1" applyNumberFormat="1" applyFont="1" applyFill="1" applyBorder="1" applyAlignment="1">
      <alignment horizontal="center" vertical="center" wrapText="1"/>
    </xf>
    <xf numFmtId="4" fontId="7" fillId="4" borderId="11" xfId="0" applyNumberFormat="1" applyFont="1" applyFill="1" applyBorder="1" applyAlignment="1">
      <alignment horizontal="right"/>
    </xf>
    <xf numFmtId="49" fontId="7" fillId="4" borderId="11" xfId="0" quotePrefix="1" applyNumberFormat="1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7" fillId="0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7" borderId="20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4" fontId="7" fillId="4" borderId="15" xfId="0" applyNumberFormat="1" applyFont="1" applyFill="1" applyBorder="1" applyAlignment="1">
      <alignment horizontal="center" vertical="center" wrapText="1"/>
    </xf>
    <xf numFmtId="0" fontId="7" fillId="4" borderId="15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right" vertical="center"/>
    </xf>
    <xf numFmtId="4" fontId="7" fillId="4" borderId="15" xfId="0" applyNumberFormat="1" applyFont="1" applyFill="1" applyBorder="1" applyAlignment="1">
      <alignment horizontal="right" vertical="center" wrapText="1"/>
    </xf>
    <xf numFmtId="4" fontId="7" fillId="4" borderId="11" xfId="0" applyNumberFormat="1" applyFont="1" applyFill="1" applyBorder="1" applyAlignment="1">
      <alignment horizontal="right" vertical="center"/>
    </xf>
    <xf numFmtId="4" fontId="7" fillId="4" borderId="11" xfId="0" applyNumberFormat="1" applyFont="1" applyFill="1" applyBorder="1" applyAlignment="1">
      <alignment horizontal="right" vertical="center" wrapText="1"/>
    </xf>
    <xf numFmtId="15" fontId="7" fillId="4" borderId="5" xfId="0" applyNumberFormat="1" applyFont="1" applyFill="1" applyBorder="1" applyAlignment="1">
      <alignment horizontal="center" vertical="center"/>
    </xf>
    <xf numFmtId="15" fontId="7" fillId="4" borderId="15" xfId="0" applyNumberFormat="1" applyFont="1" applyFill="1" applyBorder="1" applyAlignment="1">
      <alignment horizontal="center" vertical="center"/>
    </xf>
    <xf numFmtId="15" fontId="7" fillId="4" borderId="15" xfId="0" applyNumberFormat="1" applyFont="1" applyFill="1" applyBorder="1" applyAlignment="1">
      <alignment horizontal="center" vertical="center" wrapText="1"/>
    </xf>
    <xf numFmtId="4" fontId="7" fillId="4" borderId="11" xfId="0" applyNumberFormat="1" applyFont="1" applyFill="1" applyBorder="1"/>
    <xf numFmtId="0" fontId="7" fillId="4" borderId="0" xfId="0" applyFont="1" applyFill="1" applyAlignment="1">
      <alignment horizontal="center" vertical="center"/>
    </xf>
    <xf numFmtId="0" fontId="12" fillId="4" borderId="11" xfId="0" applyFont="1" applyFill="1" applyBorder="1"/>
    <xf numFmtId="0" fontId="0" fillId="4" borderId="0" xfId="0" applyFill="1"/>
    <xf numFmtId="0" fontId="7" fillId="4" borderId="18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43" fontId="7" fillId="4" borderId="11" xfId="2" applyFont="1" applyFill="1" applyBorder="1" applyAlignment="1">
      <alignment horizontal="right" vertical="center" wrapText="1"/>
    </xf>
    <xf numFmtId="4" fontId="7" fillId="4" borderId="11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4" fontId="7" fillId="4" borderId="11" xfId="0" applyNumberFormat="1" applyFont="1" applyFill="1" applyBorder="1" applyAlignment="1">
      <alignment horizontal="center" vertical="center"/>
    </xf>
    <xf numFmtId="0" fontId="7" fillId="4" borderId="18" xfId="0" applyFont="1" applyFill="1" applyBorder="1"/>
    <xf numFmtId="43" fontId="7" fillId="4" borderId="18" xfId="2" applyFont="1" applyFill="1" applyBorder="1" applyAlignment="1">
      <alignment horizontal="center" vertical="center" wrapText="1"/>
    </xf>
    <xf numFmtId="4" fontId="7" fillId="4" borderId="22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15" fontId="7" fillId="4" borderId="18" xfId="0" applyNumberFormat="1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wrapText="1"/>
    </xf>
    <xf numFmtId="0" fontId="22" fillId="4" borderId="0" xfId="0" applyFont="1" applyFill="1"/>
    <xf numFmtId="0" fontId="25" fillId="4" borderId="11" xfId="0" applyFont="1" applyFill="1" applyBorder="1" applyAlignment="1">
      <alignment horizontal="center" vertical="center" wrapText="1"/>
    </xf>
    <xf numFmtId="0" fontId="7" fillId="4" borderId="11" xfId="0" quotePrefix="1" applyFont="1" applyFill="1" applyBorder="1" applyAlignment="1">
      <alignment horizontal="center" vertical="center" wrapText="1"/>
    </xf>
    <xf numFmtId="43" fontId="7" fillId="4" borderId="18" xfId="2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49" fontId="7" fillId="4" borderId="18" xfId="0" quotePrefix="1" applyNumberFormat="1" applyFont="1" applyFill="1" applyBorder="1" applyAlignment="1">
      <alignment horizontal="center" vertical="center" wrapText="1"/>
    </xf>
    <xf numFmtId="0" fontId="7" fillId="4" borderId="18" xfId="0" quotePrefix="1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wrapText="1"/>
    </xf>
    <xf numFmtId="43" fontId="7" fillId="4" borderId="18" xfId="2" applyFont="1" applyFill="1" applyBorder="1"/>
    <xf numFmtId="4" fontId="7" fillId="4" borderId="18" xfId="0" applyNumberFormat="1" applyFont="1" applyFill="1" applyBorder="1" applyAlignment="1">
      <alignment horizontal="right"/>
    </xf>
    <xf numFmtId="15" fontId="7" fillId="4" borderId="5" xfId="0" applyNumberFormat="1" applyFont="1" applyFill="1" applyBorder="1" applyAlignment="1">
      <alignment horizontal="center" vertical="center" wrapText="1"/>
    </xf>
    <xf numFmtId="0" fontId="17" fillId="0" borderId="11" xfId="0" applyFont="1" applyBorder="1"/>
    <xf numFmtId="49" fontId="7" fillId="9" borderId="11" xfId="0" applyNumberFormat="1" applyFont="1" applyFill="1" applyBorder="1" applyAlignment="1">
      <alignment horizontal="center" vertical="center" wrapText="1"/>
    </xf>
    <xf numFmtId="49" fontId="8" fillId="9" borderId="11" xfId="0" applyNumberFormat="1" applyFont="1" applyFill="1" applyBorder="1"/>
    <xf numFmtId="49" fontId="7" fillId="9" borderId="18" xfId="0" applyNumberFormat="1" applyFont="1" applyFill="1" applyBorder="1" applyAlignment="1">
      <alignment horizontal="center" vertical="center" wrapText="1"/>
    </xf>
    <xf numFmtId="49" fontId="8" fillId="9" borderId="18" xfId="0" applyNumberFormat="1" applyFont="1" applyFill="1" applyBorder="1"/>
    <xf numFmtId="15" fontId="7" fillId="9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9" fillId="2" borderId="11" xfId="0" applyFont="1" applyFill="1" applyBorder="1" applyAlignment="1">
      <alignment horizontal="centerContinuous" vertical="center" wrapText="1"/>
    </xf>
    <xf numFmtId="0" fontId="9" fillId="2" borderId="11" xfId="0" applyFont="1" applyFill="1" applyBorder="1" applyAlignment="1">
      <alignment horizontal="centerContinuous" wrapText="1"/>
    </xf>
    <xf numFmtId="0" fontId="8" fillId="2" borderId="3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17" fillId="5" borderId="19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  <xf numFmtId="0" fontId="29" fillId="7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wrapText="1"/>
    </xf>
    <xf numFmtId="4" fontId="1" fillId="7" borderId="11" xfId="0" applyNumberFormat="1" applyFont="1" applyFill="1" applyBorder="1" applyAlignment="1">
      <alignment horizontal="center" wrapText="1"/>
    </xf>
    <xf numFmtId="0" fontId="30" fillId="7" borderId="11" xfId="0" applyFont="1" applyFill="1" applyBorder="1" applyAlignment="1">
      <alignment horizontal="left" wrapText="1"/>
    </xf>
    <xf numFmtId="0" fontId="30" fillId="7" borderId="11" xfId="0" applyFont="1" applyFill="1" applyBorder="1" applyAlignment="1">
      <alignment horizontal="center" wrapText="1"/>
    </xf>
    <xf numFmtId="0" fontId="30" fillId="7" borderId="11" xfId="0" applyFont="1" applyFill="1" applyBorder="1" applyAlignment="1">
      <alignment horizontal="centerContinuous" wrapText="1"/>
    </xf>
    <xf numFmtId="4" fontId="1" fillId="7" borderId="11" xfId="0" applyNumberFormat="1" applyFont="1" applyFill="1" applyBorder="1" applyAlignment="1">
      <alignment horizontal="right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4" fontId="17" fillId="4" borderId="11" xfId="0" applyNumberFormat="1" applyFont="1" applyFill="1" applyBorder="1" applyAlignment="1">
      <alignment horizontal="right" vertical="center" wrapText="1"/>
    </xf>
    <xf numFmtId="0" fontId="17" fillId="4" borderId="11" xfId="0" applyNumberFormat="1" applyFont="1" applyFill="1" applyBorder="1" applyAlignment="1">
      <alignment horizontal="center" vertical="center" wrapText="1"/>
    </xf>
    <xf numFmtId="4" fontId="17" fillId="4" borderId="11" xfId="0" applyNumberFormat="1" applyFont="1" applyFill="1" applyBorder="1" applyAlignment="1">
      <alignment horizontal="right" vertical="center"/>
    </xf>
    <xf numFmtId="15" fontId="17" fillId="4" borderId="11" xfId="0" applyNumberFormat="1" applyFont="1" applyFill="1" applyBorder="1" applyAlignment="1">
      <alignment horizontal="center" vertical="center"/>
    </xf>
    <xf numFmtId="4" fontId="17" fillId="4" borderId="11" xfId="0" applyNumberFormat="1" applyFont="1" applyFill="1" applyBorder="1" applyAlignment="1">
      <alignment horizontal="center" vertical="center" wrapText="1"/>
    </xf>
    <xf numFmtId="4" fontId="17" fillId="7" borderId="11" xfId="0" applyNumberFormat="1" applyFont="1" applyFill="1" applyBorder="1"/>
    <xf numFmtId="0" fontId="17" fillId="7" borderId="11" xfId="0" applyFont="1" applyFill="1" applyBorder="1" applyAlignment="1">
      <alignment wrapText="1"/>
    </xf>
    <xf numFmtId="43" fontId="17" fillId="7" borderId="11" xfId="2" applyFont="1" applyFill="1" applyBorder="1" applyAlignment="1">
      <alignment horizontal="center" vertical="center" wrapText="1"/>
    </xf>
    <xf numFmtId="4" fontId="17" fillId="7" borderId="11" xfId="0" applyNumberFormat="1" applyFont="1" applyFill="1" applyBorder="1" applyAlignment="1">
      <alignment horizontal="right"/>
    </xf>
    <xf numFmtId="15" fontId="17" fillId="7" borderId="11" xfId="0" applyNumberFormat="1" applyFont="1" applyFill="1" applyBorder="1" applyAlignment="1">
      <alignment horizontal="center" vertical="center"/>
    </xf>
    <xf numFmtId="15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/>
    <xf numFmtId="0" fontId="17" fillId="4" borderId="11" xfId="0" applyFont="1" applyFill="1" applyBorder="1" applyAlignment="1">
      <alignment wrapText="1"/>
    </xf>
    <xf numFmtId="4" fontId="17" fillId="4" borderId="11" xfId="0" applyNumberFormat="1" applyFont="1" applyFill="1" applyBorder="1" applyAlignment="1">
      <alignment horizontal="right"/>
    </xf>
    <xf numFmtId="43" fontId="17" fillId="4" borderId="11" xfId="2" applyFont="1" applyFill="1" applyBorder="1" applyAlignment="1">
      <alignment horizontal="center" vertical="center" wrapText="1"/>
    </xf>
    <xf numFmtId="4" fontId="17" fillId="4" borderId="11" xfId="0" applyNumberFormat="1" applyFont="1" applyFill="1" applyBorder="1"/>
    <xf numFmtId="0" fontId="31" fillId="4" borderId="11" xfId="0" applyFont="1" applyFill="1" applyBorder="1" applyAlignment="1">
      <alignment horizontal="center" vertical="center" wrapText="1"/>
    </xf>
    <xf numFmtId="43" fontId="17" fillId="4" borderId="11" xfId="2" applyFont="1" applyFill="1" applyBorder="1" applyAlignment="1">
      <alignment horizontal="right" vertical="center" wrapText="1"/>
    </xf>
    <xf numFmtId="4" fontId="17" fillId="4" borderId="11" xfId="0" applyNumberFormat="1" applyFont="1" applyFill="1" applyBorder="1" applyAlignment="1">
      <alignment vertical="center"/>
    </xf>
    <xf numFmtId="4" fontId="32" fillId="4" borderId="11" xfId="0" applyNumberFormat="1" applyFont="1" applyFill="1" applyBorder="1" applyAlignment="1">
      <alignment horizontal="center" vertical="center"/>
    </xf>
    <xf numFmtId="4" fontId="32" fillId="4" borderId="11" xfId="0" applyNumberFormat="1" applyFont="1" applyFill="1" applyBorder="1" applyAlignment="1">
      <alignment horizontal="right" vertical="center" wrapText="1"/>
    </xf>
    <xf numFmtId="4" fontId="17" fillId="4" borderId="11" xfId="0" applyNumberFormat="1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wrapText="1"/>
    </xf>
    <xf numFmtId="43" fontId="17" fillId="4" borderId="11" xfId="2" applyFont="1" applyFill="1" applyBorder="1"/>
    <xf numFmtId="0" fontId="17" fillId="4" borderId="11" xfId="0" applyFont="1" applyFill="1" applyBorder="1" applyAlignment="1">
      <alignment vertical="center"/>
    </xf>
    <xf numFmtId="4" fontId="17" fillId="0" borderId="11" xfId="1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1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15" fontId="17" fillId="0" borderId="11" xfId="0" applyNumberFormat="1" applyFont="1" applyFill="1" applyBorder="1" applyAlignment="1">
      <alignment horizontal="center" vertical="center"/>
    </xf>
    <xf numFmtId="15" fontId="17" fillId="0" borderId="1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5" fontId="22" fillId="4" borderId="11" xfId="0" applyNumberFormat="1" applyFont="1" applyFill="1" applyBorder="1" applyAlignment="1">
      <alignment horizontal="center" vertical="center" wrapText="1"/>
    </xf>
    <xf numFmtId="15" fontId="17" fillId="4" borderId="11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7" fillId="0" borderId="11" xfId="0" quotePrefix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2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justify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15" fontId="17" fillId="4" borderId="11" xfId="0" applyNumberFormat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43" fontId="33" fillId="4" borderId="11" xfId="2" applyFont="1" applyFill="1" applyBorder="1" applyAlignment="1">
      <alignment horizontal="center" vertical="center" wrapText="1"/>
    </xf>
    <xf numFmtId="0" fontId="33" fillId="4" borderId="11" xfId="0" applyFont="1" applyFill="1" applyBorder="1"/>
    <xf numFmtId="15" fontId="17" fillId="4" borderId="11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4" fontId="7" fillId="4" borderId="18" xfId="0" applyNumberFormat="1" applyFont="1" applyFill="1" applyBorder="1" applyAlignment="1">
      <alignment horizontal="right" vertical="center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4" borderId="15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5" fontId="7" fillId="4" borderId="18" xfId="0" applyNumberFormat="1" applyFont="1" applyFill="1" applyBorder="1" applyAlignment="1">
      <alignment horizontal="center" vertical="center"/>
    </xf>
    <xf numFmtId="15" fontId="7" fillId="4" borderId="5" xfId="0" applyNumberFormat="1" applyFont="1" applyFill="1" applyBorder="1" applyAlignment="1">
      <alignment horizontal="center" vertical="center"/>
    </xf>
    <xf numFmtId="15" fontId="7" fillId="4" borderId="15" xfId="0" applyNumberFormat="1" applyFont="1" applyFill="1" applyBorder="1" applyAlignment="1">
      <alignment horizontal="center" vertical="center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5" xfId="0" applyNumberFormat="1" applyFont="1" applyFill="1" applyBorder="1" applyAlignment="1">
      <alignment horizontal="right" vertical="center"/>
    </xf>
    <xf numFmtId="4" fontId="7" fillId="4" borderId="15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right"/>
    </xf>
    <xf numFmtId="0" fontId="21" fillId="0" borderId="0" xfId="0" applyFont="1" applyFill="1" applyAlignment="1">
      <alignment horizontal="left" wrapText="1"/>
    </xf>
    <xf numFmtId="0" fontId="21" fillId="0" borderId="0" xfId="0" applyFont="1" applyAlignment="1">
      <alignment horizontal="left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" fontId="25" fillId="4" borderId="22" xfId="0" applyNumberFormat="1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43" fontId="7" fillId="4" borderId="18" xfId="2" applyFont="1" applyFill="1" applyBorder="1" applyAlignment="1">
      <alignment horizontal="center" vertical="center" wrapText="1"/>
    </xf>
    <xf numFmtId="43" fontId="7" fillId="4" borderId="5" xfId="2" applyFont="1" applyFill="1" applyBorder="1" applyAlignment="1">
      <alignment horizontal="center" vertical="center" wrapText="1"/>
    </xf>
    <xf numFmtId="43" fontId="7" fillId="4" borderId="15" xfId="2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5" xfId="0" applyNumberFormat="1" applyFont="1" applyFill="1" applyBorder="1" applyAlignment="1">
      <alignment horizontal="center" vertical="center"/>
    </xf>
    <xf numFmtId="4" fontId="7" fillId="4" borderId="22" xfId="0" applyNumberFormat="1" applyFont="1" applyFill="1" applyBorder="1" applyAlignment="1">
      <alignment horizontal="center" vertical="center"/>
    </xf>
    <xf numFmtId="4" fontId="7" fillId="4" borderId="14" xfId="0" applyNumberFormat="1" applyFont="1" applyFill="1" applyBorder="1" applyAlignment="1">
      <alignment horizontal="center" vertical="center"/>
    </xf>
    <xf numFmtId="4" fontId="7" fillId="4" borderId="23" xfId="0" applyNumberFormat="1" applyFont="1" applyFill="1" applyBorder="1" applyAlignment="1">
      <alignment horizontal="center" vertical="center"/>
    </xf>
    <xf numFmtId="49" fontId="7" fillId="9" borderId="18" xfId="0" applyNumberFormat="1" applyFont="1" applyFill="1" applyBorder="1" applyAlignment="1">
      <alignment horizontal="center" vertical="center" wrapText="1"/>
    </xf>
    <xf numFmtId="49" fontId="7" fillId="9" borderId="15" xfId="0" applyNumberFormat="1" applyFont="1" applyFill="1" applyBorder="1" applyAlignment="1">
      <alignment horizontal="center" vertical="center" wrapText="1"/>
    </xf>
    <xf numFmtId="49" fontId="8" fillId="9" borderId="18" xfId="0" applyNumberFormat="1" applyFont="1" applyFill="1" applyBorder="1" applyAlignment="1">
      <alignment horizontal="center"/>
    </xf>
    <xf numFmtId="49" fontId="8" fillId="9" borderId="15" xfId="0" applyNumberFormat="1" applyFont="1" applyFill="1" applyBorder="1" applyAlignment="1">
      <alignment horizontal="center"/>
    </xf>
    <xf numFmtId="4" fontId="7" fillId="4" borderId="11" xfId="0" applyNumberFormat="1" applyFont="1" applyFill="1" applyBorder="1" applyAlignment="1">
      <alignment horizontal="center" vertical="center"/>
    </xf>
    <xf numFmtId="4" fontId="25" fillId="4" borderId="18" xfId="0" applyNumberFormat="1" applyFont="1" applyFill="1" applyBorder="1" applyAlignment="1">
      <alignment horizontal="center" vertical="center"/>
    </xf>
    <xf numFmtId="4" fontId="25" fillId="4" borderId="5" xfId="0" applyNumberFormat="1" applyFont="1" applyFill="1" applyBorder="1" applyAlignment="1">
      <alignment horizontal="center" vertical="center"/>
    </xf>
    <xf numFmtId="4" fontId="25" fillId="4" borderId="15" xfId="0" applyNumberFormat="1" applyFont="1" applyFill="1" applyBorder="1" applyAlignment="1">
      <alignment horizontal="center" vertical="center"/>
    </xf>
    <xf numFmtId="15" fontId="17" fillId="4" borderId="11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 wrapText="1"/>
    </xf>
    <xf numFmtId="4" fontId="8" fillId="2" borderId="27" xfId="0" applyNumberFormat="1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" fontId="17" fillId="4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7" fontId="1" fillId="7" borderId="33" xfId="0" applyNumberFormat="1" applyFont="1" applyFill="1" applyBorder="1" applyAlignment="1">
      <alignment horizontal="center" vertical="center" wrapText="1"/>
    </xf>
    <xf numFmtId="17" fontId="1" fillId="7" borderId="34" xfId="0" applyNumberFormat="1" applyFont="1" applyFill="1" applyBorder="1" applyAlignment="1">
      <alignment horizontal="center" vertical="center" wrapText="1"/>
    </xf>
    <xf numFmtId="17" fontId="1" fillId="7" borderId="35" xfId="0" applyNumberFormat="1" applyFont="1" applyFill="1" applyBorder="1" applyAlignment="1">
      <alignment horizontal="center" vertical="center" wrapText="1"/>
    </xf>
    <xf numFmtId="17" fontId="1" fillId="7" borderId="20" xfId="0" applyNumberFormat="1" applyFont="1" applyFill="1" applyBorder="1" applyAlignment="1">
      <alignment horizontal="center" vertical="center" wrapText="1"/>
    </xf>
    <xf numFmtId="17" fontId="1" fillId="7" borderId="21" xfId="0" applyNumberFormat="1" applyFont="1" applyFill="1" applyBorder="1" applyAlignment="1">
      <alignment horizontal="center" vertical="center" wrapText="1"/>
    </xf>
    <xf numFmtId="17" fontId="1" fillId="7" borderId="19" xfId="0" applyNumberFormat="1" applyFont="1" applyFill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36" xfId="0" applyFont="1" applyFill="1" applyBorder="1" applyAlignment="1">
      <alignment horizontal="center" vertical="center"/>
    </xf>
    <xf numFmtId="0" fontId="34" fillId="10" borderId="22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/>
    </xf>
    <xf numFmtId="0" fontId="34" fillId="10" borderId="14" xfId="0" applyFont="1" applyFill="1" applyBorder="1" applyAlignment="1">
      <alignment horizontal="center" vertical="center"/>
    </xf>
    <xf numFmtId="0" fontId="34" fillId="10" borderId="37" xfId="0" applyFont="1" applyFill="1" applyBorder="1" applyAlignment="1">
      <alignment horizontal="center" vertical="center"/>
    </xf>
    <xf numFmtId="0" fontId="34" fillId="10" borderId="23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1C31"/>
      <color rgb="FFFFCCCC"/>
      <color rgb="FFFFFF99"/>
      <color rgb="FFB2F743"/>
      <color rgb="FFFFFFCC"/>
      <color rgb="FFF84242"/>
      <color rgb="FFF248CE"/>
      <color rgb="FF5E3CEC"/>
      <color rgb="FFCC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'CONTRATOS 2018'!$L$76:$N$76</c:f>
              <c:strCache>
                <c:ptCount val="3"/>
                <c:pt idx="0">
                  <c:v>X</c:v>
                </c:pt>
                <c:pt idx="2">
                  <c:v>41  FRACCIÓN  XX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2018'!$O$76:$Y$76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9755008</c:v>
                </c:pt>
                <c:pt idx="4" formatCode="_(* #,##0.00_);_(* \(#,##0.00\);_(* &quot;-&quot;??_);_(@_)">
                  <c:v>3902003.2000000002</c:v>
                </c:pt>
                <c:pt idx="5">
                  <c:v>0</c:v>
                </c:pt>
                <c:pt idx="6" formatCode="d\-mmm\-yy">
                  <c:v>43145</c:v>
                </c:pt>
                <c:pt idx="7" formatCode="d\-mmm\-yy">
                  <c:v>43465</c:v>
                </c:pt>
                <c:pt idx="8" formatCode="d\-mmm\-yy">
                  <c:v>43158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E-4751-A3E7-06EDB53A5B42}"/>
            </c:ext>
          </c:extLst>
        </c:ser>
        <c:ser>
          <c:idx val="1"/>
          <c:order val="1"/>
          <c:tx>
            <c:strRef>
              <c:f>'CONTRATOS 2018'!$L$77:$N$77</c:f>
              <c:strCache>
                <c:ptCount val="3"/>
                <c:pt idx="0">
                  <c:v>X</c:v>
                </c:pt>
                <c:pt idx="1">
                  <c:v>X</c:v>
                </c:pt>
                <c:pt idx="2">
                  <c:v>41  FRACCIÓN  XX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2018'!$O$77:$Y$77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90000</c:v>
                </c:pt>
                <c:pt idx="4" formatCode="_(* #,##0.00_);_(* \(#,##0.00\);_(* &quot;-&quot;??_);_(@_)">
                  <c:v>36000</c:v>
                </c:pt>
                <c:pt idx="5">
                  <c:v>0</c:v>
                </c:pt>
                <c:pt idx="6" formatCode="d\-mmm\-yy">
                  <c:v>43151</c:v>
                </c:pt>
                <c:pt idx="7" formatCode="d\-mmm\-yy">
                  <c:v>43465</c:v>
                </c:pt>
                <c:pt idx="8" formatCode="d\-mmm\-yy">
                  <c:v>43159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E-4751-A3E7-06EDB53A5B42}"/>
            </c:ext>
          </c:extLst>
        </c:ser>
        <c:ser>
          <c:idx val="2"/>
          <c:order val="2"/>
          <c:tx>
            <c:strRef>
              <c:f>'CONTRATOS 2018'!$L$78:$N$78</c:f>
              <c:strCache>
                <c:ptCount val="3"/>
                <c:pt idx="0">
                  <c:v>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2018'!$O$78:$Y$78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241431.96</c:v>
                </c:pt>
                <c:pt idx="5">
                  <c:v>0</c:v>
                </c:pt>
                <c:pt idx="6" formatCode="d\-mmm\-yy">
                  <c:v>43159</c:v>
                </c:pt>
                <c:pt idx="7" formatCode="d\-mmm\-yy">
                  <c:v>43165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E-4751-A3E7-06EDB53A5B42}"/>
            </c:ext>
          </c:extLst>
        </c:ser>
        <c:ser>
          <c:idx val="3"/>
          <c:order val="3"/>
          <c:tx>
            <c:strRef>
              <c:f>'CONTRATOS 2018'!$L$79:$N$79</c:f>
              <c:strCache>
                <c:ptCount val="3"/>
                <c:pt idx="0">
                  <c:v>X</c:v>
                </c:pt>
                <c:pt idx="1">
                  <c:v>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2018'!$O$79:$Y$79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70197.649999999994</c:v>
                </c:pt>
                <c:pt idx="5">
                  <c:v>0</c:v>
                </c:pt>
                <c:pt idx="6" formatCode="d\-mmm\-yy">
                  <c:v>43160</c:v>
                </c:pt>
                <c:pt idx="7" formatCode="d\-mmm\-yy">
                  <c:v>43465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4E-4751-A3E7-06EDB53A5B42}"/>
            </c:ext>
          </c:extLst>
        </c:ser>
        <c:ser>
          <c:idx val="4"/>
          <c:order val="4"/>
          <c:tx>
            <c:strRef>
              <c:f>'CONTRATOS 2018'!$L$80:$N$80</c:f>
              <c:strCache>
                <c:ptCount val="3"/>
                <c:pt idx="0">
                  <c:v>X</c:v>
                </c:pt>
                <c:pt idx="1">
                  <c:v>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2018'!$O$80:$Y$80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395166.91</c:v>
                </c:pt>
                <c:pt idx="4" formatCode="_(* #,##0.00_);_(* \(#,##0.00\);_(* &quot;-&quot;??_);_(@_)">
                  <c:v>158066.76</c:v>
                </c:pt>
                <c:pt idx="5">
                  <c:v>0</c:v>
                </c:pt>
                <c:pt idx="6" formatCode="d\-mmm\-yy">
                  <c:v>43158</c:v>
                </c:pt>
                <c:pt idx="7" formatCode="d\-mmm\-yy">
                  <c:v>43181</c:v>
                </c:pt>
                <c:pt idx="8" formatCode="d\-mmm\-yy">
                  <c:v>43462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4E-4751-A3E7-06EDB53A5B42}"/>
            </c:ext>
          </c:extLst>
        </c:ser>
        <c:ser>
          <c:idx val="5"/>
          <c:order val="5"/>
          <c:tx>
            <c:strRef>
              <c:f>'CONTRATOS 2018'!$L$81:$N$81</c:f>
              <c:strCache>
                <c:ptCount val="3"/>
                <c:pt idx="0">
                  <c:v>X</c:v>
                </c:pt>
                <c:pt idx="1">
                  <c:v>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2018'!$O$81:$Y$81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0</c:v>
                </c:pt>
                <c:pt idx="4" formatCode="_(* #,##0.00_);_(* \(#,##0.00\);_(* &quot;-&quot;??_);_(@_)">
                  <c:v>0</c:v>
                </c:pt>
                <c:pt idx="5">
                  <c:v>0</c:v>
                </c:pt>
                <c:pt idx="6" formatCode="d\-mmm\-yy">
                  <c:v>43159</c:v>
                </c:pt>
                <c:pt idx="7" formatCode="d\-mmm\-yy">
                  <c:v>44216</c:v>
                </c:pt>
                <c:pt idx="8" formatCode="d\-mmm\-yy">
                  <c:v>43159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4E-4751-A3E7-06EDB53A5B42}"/>
            </c:ext>
          </c:extLst>
        </c:ser>
        <c:ser>
          <c:idx val="6"/>
          <c:order val="6"/>
          <c:tx>
            <c:strRef>
              <c:f>'CONTRATOS 2018'!$L$82:$N$82</c:f>
              <c:strCache>
                <c:ptCount val="3"/>
                <c:pt idx="0">
                  <c:v>X</c:v>
                </c:pt>
                <c:pt idx="1">
                  <c:v>X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'CONTRATOS 2018'!$O$29:$Y$75</c:f>
              <c:multiLvlStrCache>
                <c:ptCount val="9"/>
                <c:lvl>
                  <c:pt idx="0">
                    <c:v>AA-011L5X001-E1-2018</c:v>
                  </c:pt>
                  <c:pt idx="1">
                    <c:v>CAS-001/2018</c:v>
                  </c:pt>
                  <c:pt idx="3">
                    <c:v> 200,000.00 </c:v>
                  </c:pt>
                  <c:pt idx="4">
                    <c:v> 80,000.00 </c:v>
                  </c:pt>
                  <c:pt idx="5">
                    <c:v>TAYIRA TRAVEL, S.A. DE C.V.</c:v>
                  </c:pt>
                  <c:pt idx="6">
                    <c:v>23-ene-18</c:v>
                  </c:pt>
                  <c:pt idx="7">
                    <c:v>01-mar-18</c:v>
                  </c:pt>
                  <c:pt idx="8">
                    <c:v>06-feb-18</c:v>
                  </c:pt>
                </c:lvl>
                <c:lvl>
                  <c:pt idx="0">
                    <c:v>2018</c:v>
                  </c:pt>
                  <c:pt idx="5">
                    <c:v>2018</c:v>
                  </c:pt>
                </c:lvl>
                <c:lvl>
                  <c:pt idx="0">
                    <c:v>LA-011L5X001-E3-2016</c:v>
                  </c:pt>
                  <c:pt idx="1">
                    <c:v>Póliza </c:v>
                  </c:pt>
                  <c:pt idx="2">
                    <c:v> 4,292,024.35 </c:v>
                  </c:pt>
                  <c:pt idx="3">
                    <c:v> 1,311,634.07 </c:v>
                  </c:pt>
                  <c:pt idx="5">
                    <c:v>SEGUROS INBURSA, S.A.</c:v>
                  </c:pt>
                  <c:pt idx="6">
                    <c:v>01-ene-18</c:v>
                  </c:pt>
                  <c:pt idx="7">
                    <c:v>31-mar-18</c:v>
                  </c:pt>
                  <c:pt idx="8">
                    <c:v>NO APLICA</c:v>
                  </c:pt>
                </c:lvl>
                <c:lvl>
                  <c:pt idx="0">
                    <c:v>IA-011L5X001-E4-2017</c:v>
                  </c:pt>
                  <c:pt idx="1">
                    <c:v>CM-01-CAS-012/2017</c:v>
                  </c:pt>
                  <c:pt idx="3">
                    <c:v> 180,000.00 </c:v>
                  </c:pt>
                  <c:pt idx="5">
                    <c:v>TRANSPORTES ESDO, S.A. DE C.V.</c:v>
                  </c:pt>
                  <c:pt idx="6">
                    <c:v>01-ene-18</c:v>
                  </c:pt>
                  <c:pt idx="7">
                    <c:v>24-feb-18</c:v>
                  </c:pt>
                  <c:pt idx="8">
                    <c:v>29-dic-17</c:v>
                  </c:pt>
                </c:lvl>
                <c:lvl>
                  <c:pt idx="0">
                    <c:v>IA-011L5X001-E19-2017</c:v>
                  </c:pt>
                  <c:pt idx="1">
                    <c:v>CM-02-CAS-011/2017</c:v>
                  </c:pt>
                  <c:pt idx="3">
                    <c:v> 78,052.24 </c:v>
                  </c:pt>
                  <c:pt idx="5">
                    <c:v>TAYIRA TRAVEL, S.A. DE C.V.</c:v>
                  </c:pt>
                  <c:pt idx="6">
                    <c:v>01-ene-18</c:v>
                  </c:pt>
                  <c:pt idx="7">
                    <c:v>22-ene-18</c:v>
                  </c:pt>
                  <c:pt idx="8">
                    <c:v>28-dic-17</c:v>
                  </c:pt>
                </c:lvl>
                <c:lvl>
                  <c:pt idx="0">
                    <c:v>AA-011L5X001-E10-2017</c:v>
                  </c:pt>
                  <c:pt idx="1">
                    <c:v>CM-01-CAS-006/2017</c:v>
                  </c:pt>
                  <c:pt idx="3">
                    <c:v> 6,500.64 </c:v>
                  </c:pt>
                  <c:pt idx="5">
                    <c:v>ELEVADORES OTIS,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20-dic-18</c:v>
                  </c:pt>
                </c:lvl>
                <c:lvl>
                  <c:pt idx="0">
                    <c:v>AA-011L5X001-E6-2017</c:v>
                  </c:pt>
                  <c:pt idx="1">
                    <c:v>CM-01-CAS-005/2017</c:v>
                  </c:pt>
                  <c:pt idx="3">
                    <c:v> 13,309.72 </c:v>
                  </c:pt>
                  <c:pt idx="5">
                    <c:v>SERVICIO DE RECOLECCIÓN DE DESECHOS SÓLIDOS, S. DE R.L. DE C.V.</c:v>
                  </c:pt>
                  <c:pt idx="6">
                    <c:v>01-ene-18</c:v>
                  </c:pt>
                  <c:pt idx="7">
                    <c:v>28-feb-18</c:v>
                  </c:pt>
                  <c:pt idx="8">
                    <c:v>27-nov-17</c:v>
                  </c:pt>
                </c:lvl>
                <c:lvl>
                  <c:pt idx="0">
                    <c:v>AA-011L5X001-E9-2017</c:v>
                  </c:pt>
                  <c:pt idx="1">
                    <c:v>CM-01-CAS-004/2017</c:v>
                  </c:pt>
                  <c:pt idx="3">
                    <c:v> 31,900.00 </c:v>
                  </c:pt>
                  <c:pt idx="5">
                    <c:v>GLOBAL ASSURANCE BROKERS, AGENTE DE SEGUROS Y FIANZAS, S.A. DE C.V.</c:v>
                  </c:pt>
                  <c:pt idx="6">
                    <c:v>01-ene-18</c:v>
                  </c:pt>
                  <c:pt idx="7">
                    <c:v>01-mar-18</c:v>
                  </c:pt>
                  <c:pt idx="8">
                    <c:v>22-dic-17</c:v>
                  </c:pt>
                </c:lvl>
                <c:lvl>
                  <c:pt idx="0">
                    <c:v>AA-011L5X001-E134-2017</c:v>
                  </c:pt>
                  <c:pt idx="1">
                    <c:v>57/17</c:v>
                  </c:pt>
                  <c:pt idx="2">
                    <c:v> 435,467.48 </c:v>
                  </c:pt>
                  <c:pt idx="3">
                    <c:v> 321,656.24 </c:v>
                  </c:pt>
                  <c:pt idx="5">
                    <c:v>DESPACHO RESA Y ASOCIADOS, S.C.</c:v>
                  </c:pt>
                  <c:pt idx="6">
                    <c:v>21-nov-17</c:v>
                  </c:pt>
                  <c:pt idx="7">
                    <c:v>21-nov-18</c:v>
                  </c:pt>
                  <c:pt idx="8">
                    <c:v>22-nov-17</c:v>
                  </c:pt>
                </c:lvl>
                <c:lvl>
                  <c:pt idx="0">
                    <c:v>IA-011L5X001-E127-2017</c:v>
                  </c:pt>
                  <c:pt idx="1">
                    <c:v>CAS-134/2017</c:v>
                  </c:pt>
                  <c:pt idx="2">
                    <c:v> 693,772.80 </c:v>
                  </c:pt>
                  <c:pt idx="3">
                    <c:v> 346,886.40 </c:v>
                  </c:pt>
                  <c:pt idx="5">
                    <c:v>VISIÓN GLOBAL TELECOM MÉXICO, S.A. DE C.V.</c:v>
                  </c:pt>
                  <c:pt idx="6">
                    <c:v>22-nov-17</c:v>
                  </c:pt>
                  <c:pt idx="7">
                    <c:v>21-nov-19</c:v>
                  </c:pt>
                  <c:pt idx="8">
                    <c:v>14-nov-17</c:v>
                  </c:pt>
                </c:lvl>
                <c:lvl>
                  <c:pt idx="0">
                    <c:v>LA-011L5X001-E125-2017</c:v>
                  </c:pt>
                  <c:pt idx="1">
                    <c:v>CAS-133/2017</c:v>
                  </c:pt>
                  <c:pt idx="2">
                    <c:v> 7,154,880.00 </c:v>
                  </c:pt>
                  <c:pt idx="3">
                    <c:v> 3,577,440.00 </c:v>
                  </c:pt>
                  <c:pt idx="5">
                    <c:v>CLOUD DATA PROCESSING AND STORAGE, S..A. DE C.V.</c:v>
                  </c:pt>
                  <c:pt idx="6">
                    <c:v>15-dic-17</c:v>
                  </c:pt>
                  <c:pt idx="7">
                    <c:v>14-dic-19</c:v>
                  </c:pt>
                  <c:pt idx="8">
                    <c:v>17-nov-17</c:v>
                  </c:pt>
                </c:lvl>
                <c:lvl>
                  <c:pt idx="0">
                    <c:v>LA-011L5X001-E122-2017</c:v>
                  </c:pt>
                  <c:pt idx="1">
                    <c:v>CAS-122/2017</c:v>
                  </c:pt>
                  <c:pt idx="2">
                    <c:v> 84,219,832.32 </c:v>
                  </c:pt>
                  <c:pt idx="3">
                    <c:v> 36,809,098.59 </c:v>
                  </c:pt>
                  <c:pt idx="4">
                    <c:v>33,687,932.93</c:v>
                  </c:pt>
                  <c:pt idx="5">
                    <c:v>REISCO OPERADORA DE SERVICIOS, S.A DE C.V, EN CONJUNTO CON LIMPIEZA Y MANTENIMIENTO XIELSA,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0">
                    <c:v>AA-011L5X001-E128-2017</c:v>
                  </c:pt>
                  <c:pt idx="1">
                    <c:v>CAS-120/2017</c:v>
                  </c:pt>
                  <c:pt idx="2">
                    <c:v>12,796,767.36</c:v>
                  </c:pt>
                  <c:pt idx="3">
                    <c:v>5,336,826.00</c:v>
                  </c:pt>
                  <c:pt idx="4">
                    <c:v>5,118,706.94</c:v>
                  </c:pt>
                  <c:pt idx="5">
                    <c:v>MÁQUINAS INFORMACIÓN Y TECNOLOGÍA AVANZADA, S.A. DE C.V.</c:v>
                  </c:pt>
                  <c:pt idx="6">
                    <c:v>01-nov-17</c:v>
                  </c:pt>
                  <c:pt idx="7">
                    <c:v>31-oct-19</c:v>
                  </c:pt>
                  <c:pt idx="8">
                    <c:v>10-nov-17</c:v>
                  </c:pt>
                </c:lvl>
                <c:lvl>
                  <c:pt idx="3">
                    <c:v> 809,141.76 </c:v>
                  </c:pt>
                </c:lvl>
                <c:lvl>
                  <c:pt idx="0">
                    <c:v>LA-011L5X001-E123-2017</c:v>
                  </c:pt>
                  <c:pt idx="1">
                    <c:v>CAS-119/2017</c:v>
                  </c:pt>
                  <c:pt idx="3">
                    <c:v> 467,712.00 </c:v>
                  </c:pt>
                  <c:pt idx="5">
                    <c:v>BEAMLINERS, S.A. DE C.V.</c:v>
                  </c:pt>
                  <c:pt idx="6">
                    <c:v>28-nov-17</c:v>
                  </c:pt>
                  <c:pt idx="7">
                    <c:v>27-nov-19</c:v>
                  </c:pt>
                </c:lvl>
                <c:lvl>
                  <c:pt idx="0">
                    <c:v>LA-011L5X001-E74-2017</c:v>
                  </c:pt>
                  <c:pt idx="1">
                    <c:v>CM-01-CAS-038/2017</c:v>
                  </c:pt>
                  <c:pt idx="3">
                    <c:v> 257,693.52 </c:v>
                  </c:pt>
                  <c:pt idx="5">
                    <c:v>MULTIPRODUCTOS DE SEGURIDAD PRIVADA, S.A. DE C.V. Y MULTIPROSEG, S.A. DE C.V.</c:v>
                  </c:pt>
                  <c:pt idx="6">
                    <c:v>01-nov-17</c:v>
                  </c:pt>
                  <c:pt idx="7">
                    <c:v>31-dic-18</c:v>
                  </c:pt>
                  <c:pt idx="8">
                    <c:v>01-nov-17</c:v>
                  </c:pt>
                </c:lvl>
                <c:lvl>
                  <c:pt idx="0">
                    <c:v>LA-011L5X001-E74-2017</c:v>
                  </c:pt>
                  <c:pt idx="1">
                    <c:v>CAS-038/2017</c:v>
                  </c:pt>
                  <c:pt idx="2">
                    <c:v>73,936,543.74</c:v>
                  </c:pt>
                  <c:pt idx="3">
                    <c:v>24,390,328.48</c:v>
                  </c:pt>
                  <c:pt idx="4">
                    <c:v>29,574,617.50</c:v>
                  </c:pt>
                  <c:pt idx="5">
                    <c:v>MULTIPRODUCTOS DE SEGURIDAD PRIVADA, S.A. DE C.V. Y MULTIPROSEG, S.A. DE C.V.</c:v>
                  </c:pt>
                  <c:pt idx="6">
                    <c:v>01-ago-17</c:v>
                  </c:pt>
                  <c:pt idx="7">
                    <c:v>01-ago-20</c:v>
                  </c:pt>
                  <c:pt idx="8">
                    <c:v>10-ago-17</c:v>
                  </c:pt>
                </c:lvl>
                <c:lvl>
                  <c:pt idx="0">
                    <c:v>LA-011L5X001-E26-2017</c:v>
                  </c:pt>
                  <c:pt idx="1">
                    <c:v>CAS-017/2017</c:v>
                  </c:pt>
                  <c:pt idx="2">
                    <c:v> 11,645,054.40 </c:v>
                  </c:pt>
                  <c:pt idx="3">
                    <c:v>2,695,000.00</c:v>
                  </c:pt>
                  <c:pt idx="4">
                    <c:v>4,658,021.76</c:v>
                  </c:pt>
                  <c:pt idx="5">
                    <c:v>GRUPO GASTRONÓMICO GÁLVEZ, S.A. DE C.V.</c:v>
                  </c:pt>
                  <c:pt idx="6">
                    <c:v>16-may-17</c:v>
                  </c:pt>
                  <c:pt idx="7">
                    <c:v>15-may-20</c:v>
                  </c:pt>
                  <c:pt idx="8">
                    <c:v>25-may-17</c:v>
                  </c:pt>
                </c:lvl>
                <c:lvl>
                  <c:pt idx="2">
                    <c:v> 2,374,064.00 </c:v>
                  </c:pt>
                  <c:pt idx="5">
                    <c:v>SEGURO ARGOS, S.A. DE C.V.</c:v>
                  </c:pt>
                </c:lvl>
                <c:lvl>
                  <c:pt idx="0">
                    <c:v>LA-011L5X001-E16-2017</c:v>
                  </c:pt>
                  <c:pt idx="2">
                    <c:v> 102,917,489.90 </c:v>
                  </c:pt>
                  <c:pt idx="3">
                    <c:v>NOTA 1</c:v>
                  </c:pt>
                  <c:pt idx="5">
                    <c:v>METLIFE MÉXICO, S.A. DE C.V.</c:v>
                  </c:pt>
                  <c:pt idx="6">
                    <c:v>01-abr-17</c:v>
                  </c:pt>
                  <c:pt idx="7">
                    <c:v>31-mar-18</c:v>
                  </c:pt>
                  <c:pt idx="8">
                    <c:v>30-mar-17</c:v>
                  </c:pt>
                </c:lvl>
                <c:lvl>
                  <c:pt idx="0">
                    <c:v>LA-011L5X001-11-2017</c:v>
                  </c:pt>
                  <c:pt idx="1">
                    <c:v>CAS-010/2017</c:v>
                  </c:pt>
                  <c:pt idx="2">
                    <c:v> 5,167,173.60 </c:v>
                  </c:pt>
                  <c:pt idx="3">
                    <c:v>1,722,391.20</c:v>
                  </c:pt>
                  <c:pt idx="5">
                    <c:v>ARRENDOMÓVIL DE MÉXICO, S.A. DE C.V.</c:v>
                  </c:pt>
                  <c:pt idx="6">
                    <c:v>01-abr-17</c:v>
                  </c:pt>
                  <c:pt idx="7">
                    <c:v>01-abr-20</c:v>
                  </c:pt>
                  <c:pt idx="8">
                    <c:v>29-mar-17</c:v>
                  </c:pt>
                </c:lvl>
                <c:lvl>
                  <c:pt idx="0">
                    <c:v>2017</c:v>
                  </c:pt>
                  <c:pt idx="5">
                    <c:v>2017</c:v>
                  </c:pt>
                </c:lvl>
                <c:lvl>
                  <c:pt idx="0">
                    <c:v>LA-011L5X001-E100-2016</c:v>
                  </c:pt>
                  <c:pt idx="1">
                    <c:v>CAS-067/2016</c:v>
                  </c:pt>
                  <c:pt idx="2">
                    <c:v>14,862,001.48</c:v>
                  </c:pt>
                  <c:pt idx="3">
                    <c:v>3,715,500.36</c:v>
                  </c:pt>
                  <c:pt idx="5">
                    <c:v>TED TECNOLOGÍA EDITORIAL, S.A. DE C.V.</c:v>
                  </c:pt>
                  <c:pt idx="6">
                    <c:v>21-ene-17</c:v>
                  </c:pt>
                  <c:pt idx="7">
                    <c:v>20-ene-21</c:v>
                  </c:pt>
                  <c:pt idx="8">
                    <c:v>27-dic-16</c:v>
                  </c:pt>
                </c:lvl>
                <c:lvl>
                  <c:pt idx="0">
                    <c:v>LA-011L5X001-E78-2016</c:v>
                  </c:pt>
                  <c:pt idx="1">
                    <c:v>CAS-045/2016</c:v>
                  </c:pt>
                  <c:pt idx="2">
                    <c:v>3,948,988.98</c:v>
                  </c:pt>
                  <c:pt idx="3">
                    <c:v>1,316,329.68</c:v>
                  </c:pt>
                  <c:pt idx="5">
                    <c:v>TOTAL PLAY TELECOMUNICACIONES, S.A. DE C.V.  EN PROPUESTA CONJUNTA CON ENLACE TPE, S.A. DE C.V.</c:v>
                  </c:pt>
                  <c:pt idx="6">
                    <c:v>INSTALACION (18-OCT-16)  PRODUCTIVO (23-NOV-16)</c:v>
                  </c:pt>
                  <c:pt idx="7">
                    <c:v>PRODUCTIVO (22-NOV-19)</c:v>
                  </c:pt>
                  <c:pt idx="8">
                    <c:v>28-oct-16</c:v>
                  </c:pt>
                </c:lvl>
                <c:lvl>
                  <c:pt idx="0">
                    <c:v>AA-011L5X001-E43-2016</c:v>
                  </c:pt>
                  <c:pt idx="1">
                    <c:v>CAS-020/2016</c:v>
                  </c:pt>
                  <c:pt idx="2">
                    <c:v>331,296.00</c:v>
                  </c:pt>
                  <c:pt idx="3">
                    <c:v>78,222.80</c:v>
                  </c:pt>
                  <c:pt idx="5">
                    <c:v>ADMINISTRADORA DE RECURSOS Y OPERACIONES, S.A. DE C.V.</c:v>
                  </c:pt>
                  <c:pt idx="6">
                    <c:v>20-jun-16</c:v>
                  </c:pt>
                  <c:pt idx="7">
                    <c:v>20-jun-18</c:v>
                  </c:pt>
                  <c:pt idx="8">
                    <c:v>29-jun-16</c:v>
                  </c:pt>
                </c:lvl>
                <c:lvl>
                  <c:pt idx="0">
                    <c:v>2016</c:v>
                  </c:pt>
                  <c:pt idx="5">
                    <c:v>2016</c:v>
                  </c:pt>
                </c:lvl>
                <c:lvl>
                  <c:pt idx="3">
                    <c:v>1,006,685.74</c:v>
                  </c:pt>
                </c:lvl>
                <c:lvl>
                  <c:pt idx="3">
                    <c:v>133,621.89</c:v>
                  </c:pt>
                </c:lvl>
                <c:lvl>
                  <c:pt idx="0">
                    <c:v>LA-011L5X001-N38-2015</c:v>
                  </c:pt>
                  <c:pt idx="1">
                    <c:v>CAS-020-2015</c:v>
                  </c:pt>
                  <c:pt idx="2">
                    <c:v>11,059,821.79</c:v>
                  </c:pt>
                  <c:pt idx="3">
                    <c:v>401,623.86</c:v>
                  </c:pt>
                  <c:pt idx="5">
                    <c:v>JARDINERÍA, COMERCIALIZADORA Y CONSTRUCCIONES, S.A. DE C.V. (JACOMSA)</c:v>
                  </c:pt>
                  <c:pt idx="6">
                    <c:v>01-jun-15</c:v>
                  </c:pt>
                  <c:pt idx="7">
                    <c:v>31-may-18</c:v>
                  </c:pt>
                  <c:pt idx="8">
                    <c:v>03-jun-15</c:v>
                  </c:pt>
                </c:lvl>
                <c:lvl>
                  <c:pt idx="3">
                    <c:v>7,785.39</c:v>
                  </c:pt>
                </c:lvl>
                <c:lvl>
                  <c:pt idx="3">
                    <c:v>283,606.58</c:v>
                  </c:pt>
                </c:lvl>
                <c:lvl>
                  <c:pt idx="0">
                    <c:v>LA-011L5X001-N3-2015</c:v>
                  </c:pt>
                  <c:pt idx="1">
                    <c:v>CAS-016/2015</c:v>
                  </c:pt>
                  <c:pt idx="2">
                    <c:v>3,734,573.07</c:v>
                  </c:pt>
                  <c:pt idx="3">
                    <c:v>115,635.20</c:v>
                  </c:pt>
                  <c:pt idx="5">
                    <c:v>FUMINANTE, S.A. DE C.V.</c:v>
                  </c:pt>
                  <c:pt idx="6">
                    <c:v>23-abr-15</c:v>
                  </c:pt>
                  <c:pt idx="7">
                    <c:v>22-abr-18</c:v>
                  </c:pt>
                  <c:pt idx="8">
                    <c:v>07-may-15</c:v>
                  </c:pt>
                </c:lvl>
                <c:lvl>
                  <c:pt idx="0">
                    <c:v>LA-011L5X001-N8-2015</c:v>
                  </c:pt>
                  <c:pt idx="1">
                    <c:v>CAS-015/2015</c:v>
                  </c:pt>
                  <c:pt idx="2">
                    <c:v>581,036.11</c:v>
                  </c:pt>
                  <c:pt idx="3">
                    <c:v>72,629.51</c:v>
                  </c:pt>
                  <c:pt idx="5">
                    <c:v>IUSACELL,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LA-011L5X001-N4-2015</c:v>
                  </c:pt>
                  <c:pt idx="1">
                    <c:v>CAS-012/2015</c:v>
                  </c:pt>
                  <c:pt idx="2">
                    <c:v>16,848,325.11</c:v>
                  </c:pt>
                  <c:pt idx="3">
                    <c:v>844,272.54</c:v>
                  </c:pt>
                  <c:pt idx="5">
                    <c:v>AUTOTRANSPORTES DE PASAJEROS MÉXICO-TOLUCA, SAN LUIS MEXTEPEC QUERÉTARIO FLECHA ROJA, S.A. DE C.V.</c:v>
                  </c:pt>
                  <c:pt idx="6">
                    <c:v>23-mar-15</c:v>
                  </c:pt>
                  <c:pt idx="7">
                    <c:v>22-mar-18</c:v>
                  </c:pt>
                  <c:pt idx="8">
                    <c:v>09-abr-15</c:v>
                  </c:pt>
                </c:lvl>
                <c:lvl>
                  <c:pt idx="0">
                    <c:v>LA-011L5X001-N8-2015</c:v>
                  </c:pt>
                  <c:pt idx="1">
                    <c:v>CAS-014/2015</c:v>
                  </c:pt>
                  <c:pt idx="2">
                    <c:v>19,261,800.00</c:v>
                  </c:pt>
                  <c:pt idx="3">
                    <c:v>2,407,725.00</c:v>
                  </c:pt>
                  <c:pt idx="4">
                    <c:v>7,704,720.00</c:v>
                  </c:pt>
                  <c:pt idx="5">
                    <c:v>TOTAL PLAY TELECOMUNICACIONES, S.A. DE C.V.  EN PROPUESTA CONJUNTA CON ENLACE TPE, S.A. DE C.V.</c:v>
                  </c:pt>
                  <c:pt idx="6">
                    <c:v>16-may-15</c:v>
                  </c:pt>
                  <c:pt idx="7">
                    <c:v>15-may-18</c:v>
                  </c:pt>
                  <c:pt idx="8">
                    <c:v>30-abr-15</c:v>
                  </c:pt>
                </c:lvl>
                <c:lvl>
                  <c:pt idx="0">
                    <c:v>2015</c:v>
                  </c:pt>
                  <c:pt idx="5">
                    <c:v>2015</c:v>
                  </c:pt>
                </c:lvl>
              </c:multiLvlStrCache>
            </c:multiLvlStrRef>
          </c:cat>
          <c:val>
            <c:numRef>
              <c:f>'CONTRATOS 2018'!$O$82:$Y$82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3" formatCode="_(* #,##0.00_);_(* \(#,##0.00\);_(* &quot;-&quot;??_);_(@_)">
                  <c:v>84309.15</c:v>
                </c:pt>
                <c:pt idx="5">
                  <c:v>0</c:v>
                </c:pt>
                <c:pt idx="6" formatCode="d\-mmm\-yy">
                  <c:v>43160</c:v>
                </c:pt>
                <c:pt idx="7" formatCode="d\-mmm\-yy">
                  <c:v>43465</c:v>
                </c:pt>
                <c:pt idx="8" formatCode="d\-mmm\-yy">
                  <c:v>43159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4E-4751-A3E7-06EDB53A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0311871"/>
        <c:axId val="1830317695"/>
      </c:barChart>
      <c:catAx>
        <c:axId val="183031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317695"/>
        <c:crosses val="autoZero"/>
        <c:auto val="1"/>
        <c:lblAlgn val="ctr"/>
        <c:lblOffset val="100"/>
        <c:noMultiLvlLbl val="0"/>
      </c:catAx>
      <c:valAx>
        <c:axId val="183031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31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787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mpranet.funcionpublica.gob.mx/esop/toolkit/negotiation/rfq/awardRfq.do?wf=x3756&amp;_ncp=1545425790991.954-3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mpranet.funcionpublica.gob.mx/esop/toolkit/negotiation/rfq/awardRfq.do?wf=x3756&amp;_ncp=1545425790991.954-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mpranet.funcionpublica.gob.mx/esop/toolkit/negotiation/rfq/awardRfq.do?wf=x3756&amp;_ncp=1545425790991.954-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ompranet.funcionpublica.gob.mx/esop/toolkit/negotiation/rfq/awardRfq.do?wf=x3756&amp;_ncp=1545425790991.954-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topLeftCell="G71" zoomScale="130" zoomScaleNormal="130" workbookViewId="0">
      <selection activeCell="O84" sqref="O84"/>
    </sheetView>
  </sheetViews>
  <sheetFormatPr baseColWidth="10" defaultRowHeight="12.75"/>
  <cols>
    <col min="1" max="1" width="11.7109375" style="60" customWidth="1"/>
    <col min="2" max="2" width="13.5703125" style="60" customWidth="1"/>
    <col min="3" max="3" width="29.42578125" style="1" customWidth="1"/>
    <col min="4" max="4" width="37.42578125" style="1" customWidth="1"/>
    <col min="5" max="5" width="5.140625" customWidth="1"/>
    <col min="6" max="6" width="13.140625" style="2" customWidth="1"/>
    <col min="7" max="7" width="6.7109375" customWidth="1"/>
    <col min="8" max="8" width="8.5703125" customWidth="1"/>
    <col min="9" max="9" width="10.140625" customWidth="1"/>
    <col min="10" max="10" width="4.42578125" customWidth="1"/>
    <col min="11" max="11" width="4" customWidth="1"/>
    <col min="12" max="12" width="3.85546875" customWidth="1"/>
    <col min="13" max="13" width="3.7109375" customWidth="1"/>
    <col min="14" max="14" width="9.140625" style="3" customWidth="1"/>
    <col min="15" max="15" width="20.28515625" customWidth="1"/>
    <col min="16" max="16" width="12.5703125" style="47" bestFit="1" customWidth="1"/>
    <col min="17" max="17" width="12.5703125" style="47" customWidth="1"/>
    <col min="18" max="18" width="14.5703125" style="4" customWidth="1"/>
    <col min="19" max="19" width="14.28515625" style="4" customWidth="1"/>
    <col min="20" max="20" width="14.5703125" style="4" hidden="1" customWidth="1"/>
    <col min="21" max="21" width="29.5703125" style="1" customWidth="1"/>
    <col min="22" max="22" width="11.5703125" customWidth="1"/>
    <col min="23" max="23" width="9.28515625" style="83" customWidth="1"/>
    <col min="24" max="24" width="11.85546875" style="83" customWidth="1"/>
    <col min="25" max="25" width="12.5703125" hidden="1" customWidth="1"/>
    <col min="26" max="26" width="32.42578125" customWidth="1"/>
  </cols>
  <sheetData>
    <row r="1" spans="1:24" ht="13.5" thickBot="1">
      <c r="P1" s="72"/>
      <c r="Q1" s="72"/>
      <c r="V1" t="s">
        <v>16</v>
      </c>
    </row>
    <row r="2" spans="1:24">
      <c r="A2" s="61"/>
      <c r="B2" s="61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10"/>
      <c r="O2" s="11"/>
      <c r="P2" s="73"/>
      <c r="Q2" s="73"/>
      <c r="R2" s="12"/>
      <c r="S2" s="12"/>
      <c r="T2" s="12"/>
      <c r="U2" s="10"/>
      <c r="V2" s="9"/>
      <c r="W2" s="5"/>
      <c r="X2" s="41"/>
    </row>
    <row r="3" spans="1:24" ht="18">
      <c r="A3" s="62" t="s">
        <v>15</v>
      </c>
      <c r="B3" s="62"/>
      <c r="C3" s="14"/>
      <c r="D3" s="14"/>
      <c r="E3" s="13"/>
      <c r="F3" s="15"/>
      <c r="G3" s="16"/>
      <c r="H3" s="16"/>
      <c r="I3" s="16"/>
      <c r="J3" s="16"/>
      <c r="K3" s="16"/>
      <c r="L3" s="16"/>
      <c r="M3" s="16"/>
      <c r="N3" s="17"/>
      <c r="O3" s="18"/>
      <c r="P3" s="18"/>
      <c r="Q3" s="18"/>
      <c r="R3" s="39"/>
      <c r="S3" s="39"/>
      <c r="T3" s="39"/>
      <c r="U3" s="45"/>
      <c r="V3" s="16"/>
      <c r="W3" s="48"/>
      <c r="X3" s="42"/>
    </row>
    <row r="4" spans="1:24">
      <c r="A4" s="63"/>
      <c r="B4" s="63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93"/>
      <c r="T4" s="93"/>
      <c r="U4" s="17"/>
      <c r="V4" s="16"/>
      <c r="W4" s="49"/>
      <c r="X4" s="43"/>
    </row>
    <row r="5" spans="1:24" ht="18">
      <c r="A5" s="64"/>
      <c r="B5" s="64"/>
      <c r="C5" s="14"/>
      <c r="D5" s="14"/>
      <c r="E5" s="13"/>
      <c r="F5" s="15"/>
      <c r="G5" s="16"/>
      <c r="H5" s="16"/>
      <c r="I5" s="16"/>
      <c r="J5" s="16"/>
      <c r="K5" s="16"/>
      <c r="L5" s="16"/>
      <c r="M5" s="16"/>
      <c r="N5" s="17"/>
      <c r="O5" s="16"/>
      <c r="P5" s="18"/>
      <c r="Q5" s="18"/>
      <c r="R5" s="39"/>
      <c r="S5" s="39"/>
      <c r="T5" s="39"/>
      <c r="U5" s="17"/>
      <c r="V5" s="16"/>
      <c r="W5" s="46"/>
      <c r="X5" s="44"/>
    </row>
    <row r="6" spans="1:24" ht="18">
      <c r="A6" s="46"/>
      <c r="B6" s="46"/>
      <c r="C6" s="20"/>
      <c r="D6" s="21"/>
      <c r="E6" s="19"/>
      <c r="F6" s="15"/>
      <c r="G6" s="16"/>
      <c r="H6" s="16"/>
      <c r="I6" s="16"/>
      <c r="J6" s="16"/>
      <c r="K6" s="16"/>
      <c r="L6" s="16"/>
      <c r="M6" s="16"/>
      <c r="N6" s="17"/>
      <c r="O6" s="16"/>
      <c r="P6" s="18"/>
      <c r="Q6" s="18"/>
      <c r="R6" s="39"/>
      <c r="S6" s="39"/>
      <c r="T6" s="39"/>
      <c r="U6" s="17"/>
      <c r="V6" s="16"/>
      <c r="W6" s="46"/>
      <c r="X6" s="44"/>
    </row>
    <row r="7" spans="1:24" ht="18">
      <c r="A7" s="46"/>
      <c r="B7" s="46"/>
      <c r="C7" s="20"/>
      <c r="D7" s="21"/>
      <c r="E7" s="19"/>
      <c r="F7" s="15"/>
      <c r="G7" s="16"/>
      <c r="H7" s="16"/>
      <c r="I7" s="16"/>
      <c r="J7" s="16"/>
      <c r="K7" s="16"/>
      <c r="L7" s="16"/>
      <c r="M7" s="16"/>
      <c r="N7" s="17"/>
      <c r="O7" s="16"/>
      <c r="P7" s="18"/>
      <c r="Q7" s="18"/>
      <c r="R7" s="39"/>
      <c r="S7" s="39"/>
      <c r="T7" s="39"/>
      <c r="U7" s="17"/>
      <c r="V7" s="16"/>
      <c r="W7" s="46"/>
      <c r="X7" s="44"/>
    </row>
    <row r="8" spans="1:24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50"/>
    </row>
    <row r="9" spans="1:24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66"/>
      <c r="M9" s="66"/>
      <c r="N9" s="67"/>
      <c r="O9" s="66"/>
      <c r="P9" s="74"/>
      <c r="Q9" s="74"/>
      <c r="R9" s="39"/>
      <c r="S9" s="39"/>
      <c r="T9" s="39"/>
      <c r="U9" s="68"/>
      <c r="V9" s="66"/>
      <c r="W9" s="66"/>
      <c r="X9" s="42"/>
    </row>
    <row r="10" spans="1:24" ht="1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66"/>
      <c r="M10" s="302" t="s">
        <v>279</v>
      </c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3"/>
    </row>
    <row r="11" spans="1:24" ht="13.5" thickBo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69"/>
      <c r="M11" s="69"/>
      <c r="N11" s="70"/>
      <c r="O11" s="69"/>
      <c r="P11" s="75"/>
      <c r="Q11" s="75"/>
      <c r="R11" s="51"/>
      <c r="S11" s="51"/>
      <c r="T11" s="51"/>
      <c r="U11" s="71"/>
      <c r="V11" s="69"/>
      <c r="W11" s="69"/>
      <c r="X11" s="52"/>
    </row>
    <row r="12" spans="1:24" ht="23.25">
      <c r="A12" s="65"/>
      <c r="B12" s="65"/>
      <c r="C12" s="24"/>
      <c r="D12" s="24"/>
      <c r="E12" s="25"/>
      <c r="F12" s="26"/>
      <c r="G12" s="22"/>
      <c r="H12" s="27"/>
      <c r="I12" s="27"/>
      <c r="J12" s="27"/>
      <c r="K12" s="27"/>
      <c r="L12" s="27"/>
      <c r="M12" s="27"/>
      <c r="N12" s="28"/>
      <c r="O12" s="23"/>
      <c r="P12" s="76"/>
      <c r="Q12" s="76"/>
      <c r="R12" s="29"/>
      <c r="S12" s="29"/>
      <c r="T12" s="29"/>
      <c r="U12" s="30"/>
      <c r="V12" s="22"/>
      <c r="W12" s="40"/>
      <c r="X12" s="40"/>
    </row>
    <row r="13" spans="1:24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>
      <c r="A14" s="305" t="s">
        <v>28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</row>
    <row r="15" spans="1:24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>
      <c r="A16" s="77" t="s">
        <v>21</v>
      </c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5">
      <c r="A17" s="77" t="s">
        <v>22</v>
      </c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spans="1:25">
      <c r="A19" s="79" t="s">
        <v>23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spans="1:25">
      <c r="A20" s="79" t="s">
        <v>24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spans="1: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5">
      <c r="A22" s="306" t="s">
        <v>25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</row>
    <row r="23" spans="1: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spans="1:25" ht="13.5" thickBot="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spans="1:25" ht="90.75" customHeight="1">
      <c r="A25" s="31" t="s">
        <v>17</v>
      </c>
      <c r="B25" s="31" t="s">
        <v>61</v>
      </c>
      <c r="C25" s="31" t="s">
        <v>18</v>
      </c>
      <c r="D25" s="31" t="s">
        <v>0</v>
      </c>
      <c r="E25" s="31" t="s">
        <v>1</v>
      </c>
      <c r="F25" s="32" t="s">
        <v>2</v>
      </c>
      <c r="G25" s="307" t="s">
        <v>3</v>
      </c>
      <c r="H25" s="308"/>
      <c r="I25" s="89" t="s">
        <v>33</v>
      </c>
      <c r="J25" s="309" t="s">
        <v>12</v>
      </c>
      <c r="K25" s="310"/>
      <c r="L25" s="309" t="s">
        <v>13</v>
      </c>
      <c r="M25" s="310"/>
      <c r="N25" s="297" t="s">
        <v>14</v>
      </c>
      <c r="O25" s="31" t="s">
        <v>4</v>
      </c>
      <c r="P25" s="297" t="s">
        <v>5</v>
      </c>
      <c r="Q25" s="297" t="s">
        <v>29</v>
      </c>
      <c r="R25" s="297" t="s">
        <v>30</v>
      </c>
      <c r="S25" s="297" t="s">
        <v>31</v>
      </c>
      <c r="T25" s="297" t="s">
        <v>34</v>
      </c>
      <c r="U25" s="297" t="s">
        <v>6</v>
      </c>
      <c r="V25" s="297" t="s">
        <v>8</v>
      </c>
      <c r="W25" s="297" t="s">
        <v>9</v>
      </c>
      <c r="X25" s="297" t="s">
        <v>7</v>
      </c>
      <c r="Y25" s="94" t="s">
        <v>35</v>
      </c>
    </row>
    <row r="26" spans="1:25" ht="13.5" thickBot="1">
      <c r="A26" s="33"/>
      <c r="B26" s="33"/>
      <c r="C26" s="33"/>
      <c r="D26" s="33"/>
      <c r="E26" s="33"/>
      <c r="F26" s="88"/>
      <c r="G26" s="90"/>
      <c r="H26" s="91"/>
      <c r="I26" s="34"/>
      <c r="J26" s="311"/>
      <c r="K26" s="312"/>
      <c r="L26" s="311"/>
      <c r="M26" s="312"/>
      <c r="N26" s="298"/>
      <c r="O26" s="33"/>
      <c r="P26" s="298"/>
      <c r="Q26" s="298"/>
      <c r="R26" s="298"/>
      <c r="S26" s="298"/>
      <c r="T26" s="298"/>
      <c r="U26" s="298"/>
      <c r="V26" s="298"/>
      <c r="W26" s="298"/>
      <c r="X26" s="298"/>
      <c r="Y26" s="94"/>
    </row>
    <row r="27" spans="1:25" ht="18" thickBot="1">
      <c r="A27" s="38"/>
      <c r="B27" s="38"/>
      <c r="C27" s="35"/>
      <c r="D27" s="35"/>
      <c r="E27" s="35"/>
      <c r="F27" s="36"/>
      <c r="G27" s="38" t="s">
        <v>10</v>
      </c>
      <c r="H27" s="92" t="s">
        <v>32</v>
      </c>
      <c r="I27" s="37"/>
      <c r="J27" s="82" t="s">
        <v>26</v>
      </c>
      <c r="K27" s="82" t="s">
        <v>11</v>
      </c>
      <c r="L27" s="82" t="s">
        <v>19</v>
      </c>
      <c r="M27" s="82" t="s">
        <v>20</v>
      </c>
      <c r="N27" s="299"/>
      <c r="O27" s="38"/>
      <c r="P27" s="299"/>
      <c r="Q27" s="299"/>
      <c r="R27" s="299"/>
      <c r="S27" s="299"/>
      <c r="T27" s="299"/>
      <c r="U27" s="299"/>
      <c r="V27" s="299"/>
      <c r="W27" s="299"/>
      <c r="X27" s="299"/>
      <c r="Y27" s="94"/>
    </row>
    <row r="28" spans="1:25">
      <c r="A28" s="53"/>
      <c r="B28" s="53"/>
      <c r="C28" s="54"/>
      <c r="D28" s="54"/>
      <c r="E28" s="54"/>
      <c r="F28" s="55"/>
      <c r="G28" s="53"/>
      <c r="H28" s="56"/>
      <c r="I28" s="56"/>
      <c r="J28" s="57"/>
      <c r="K28" s="57"/>
      <c r="L28" s="58"/>
      <c r="M28" s="57"/>
      <c r="N28" s="57"/>
      <c r="O28" s="53"/>
      <c r="P28" s="53"/>
      <c r="Q28" s="53"/>
      <c r="R28" s="59"/>
      <c r="S28" s="59"/>
      <c r="T28" s="59"/>
      <c r="U28" s="53"/>
      <c r="V28" s="53"/>
      <c r="W28" s="53"/>
      <c r="X28"/>
    </row>
    <row r="29" spans="1:25" ht="20.25">
      <c r="A29" s="124"/>
      <c r="B29" s="124"/>
      <c r="C29" s="118">
        <v>2015</v>
      </c>
      <c r="D29" s="125"/>
      <c r="E29" s="125"/>
      <c r="F29" s="126"/>
      <c r="G29" s="124"/>
      <c r="H29" s="127"/>
      <c r="I29" s="127"/>
      <c r="J29" s="128"/>
      <c r="K29" s="128"/>
      <c r="L29" s="129"/>
      <c r="M29" s="128"/>
      <c r="N29" s="128"/>
      <c r="O29" s="118">
        <v>2015</v>
      </c>
      <c r="P29" s="124"/>
      <c r="Q29" s="124"/>
      <c r="R29" s="130"/>
      <c r="S29" s="130"/>
      <c r="T29" s="130"/>
      <c r="U29" s="118">
        <v>2015</v>
      </c>
      <c r="V29" s="124"/>
      <c r="W29" s="124"/>
      <c r="X29" s="108"/>
      <c r="Y29" s="108"/>
    </row>
    <row r="30" spans="1:25" ht="25.5" customHeight="1">
      <c r="A30" s="155" t="s">
        <v>274</v>
      </c>
      <c r="B30" s="155" t="s">
        <v>275</v>
      </c>
      <c r="C30" s="155" t="s">
        <v>46</v>
      </c>
      <c r="D30" s="155" t="s">
        <v>52</v>
      </c>
      <c r="E30" s="156" t="s">
        <v>38</v>
      </c>
      <c r="F30" s="160">
        <v>2407725</v>
      </c>
      <c r="G30" s="158">
        <v>31701</v>
      </c>
      <c r="H30" s="156">
        <v>31000</v>
      </c>
      <c r="I30" s="156" t="s">
        <v>132</v>
      </c>
      <c r="J30" s="156" t="s">
        <v>27</v>
      </c>
      <c r="K30" s="156"/>
      <c r="L30" s="156"/>
      <c r="M30" s="156"/>
      <c r="N30" s="155"/>
      <c r="O30" s="155" t="s">
        <v>44</v>
      </c>
      <c r="P30" s="155" t="s">
        <v>41</v>
      </c>
      <c r="Q30" s="159">
        <v>19261800</v>
      </c>
      <c r="R30" s="159">
        <v>2407725</v>
      </c>
      <c r="S30" s="157">
        <f>Q30*0.4</f>
        <v>7704720</v>
      </c>
      <c r="T30" s="160"/>
      <c r="U30" s="155" t="s">
        <v>43</v>
      </c>
      <c r="V30" s="122">
        <v>42140</v>
      </c>
      <c r="W30" s="122">
        <v>43235</v>
      </c>
      <c r="X30" s="122">
        <v>42124</v>
      </c>
      <c r="Y30" s="96" t="s">
        <v>45</v>
      </c>
    </row>
    <row r="31" spans="1:25" ht="48" customHeight="1">
      <c r="A31" s="155" t="s">
        <v>169</v>
      </c>
      <c r="B31" s="155" t="s">
        <v>168</v>
      </c>
      <c r="C31" s="155" t="s">
        <v>189</v>
      </c>
      <c r="D31" s="155" t="s">
        <v>165</v>
      </c>
      <c r="E31" s="156" t="s">
        <v>38</v>
      </c>
      <c r="F31" s="160">
        <f>433725.76+410546.78</f>
        <v>844272.54</v>
      </c>
      <c r="G31" s="158">
        <v>32502</v>
      </c>
      <c r="H31" s="156">
        <v>32000</v>
      </c>
      <c r="I31" s="156" t="s">
        <v>132</v>
      </c>
      <c r="J31" s="155" t="s">
        <v>27</v>
      </c>
      <c r="K31" s="85"/>
      <c r="L31" s="85"/>
      <c r="M31" s="85"/>
      <c r="N31" s="155"/>
      <c r="O31" s="155" t="s">
        <v>166</v>
      </c>
      <c r="P31" s="155" t="s">
        <v>164</v>
      </c>
      <c r="Q31" s="159">
        <v>16848325.109999999</v>
      </c>
      <c r="R31" s="159">
        <f>433725.76+410546.78</f>
        <v>844272.54</v>
      </c>
      <c r="S31" s="157"/>
      <c r="T31" s="160"/>
      <c r="U31" s="155" t="s">
        <v>167</v>
      </c>
      <c r="V31" s="122">
        <v>42086</v>
      </c>
      <c r="W31" s="122">
        <v>43181</v>
      </c>
      <c r="X31" s="164">
        <v>42103</v>
      </c>
      <c r="Y31" s="96"/>
    </row>
    <row r="32" spans="1:25" ht="22.5" customHeight="1">
      <c r="A32" s="155" t="s">
        <v>276</v>
      </c>
      <c r="B32" s="155" t="s">
        <v>277</v>
      </c>
      <c r="C32" s="155" t="s">
        <v>46</v>
      </c>
      <c r="D32" s="155" t="s">
        <v>53</v>
      </c>
      <c r="E32" s="156" t="s">
        <v>38</v>
      </c>
      <c r="F32" s="160">
        <v>72629.509999999995</v>
      </c>
      <c r="G32" s="158">
        <v>31701</v>
      </c>
      <c r="H32" s="156">
        <v>31000</v>
      </c>
      <c r="I32" s="85" t="s">
        <v>132</v>
      </c>
      <c r="J32" s="85" t="s">
        <v>27</v>
      </c>
      <c r="K32" s="85"/>
      <c r="L32" s="85"/>
      <c r="M32" s="85"/>
      <c r="N32" s="155"/>
      <c r="O32" s="86" t="s">
        <v>44</v>
      </c>
      <c r="P32" s="86" t="s">
        <v>42</v>
      </c>
      <c r="Q32" s="159">
        <v>581036.11</v>
      </c>
      <c r="R32" s="161">
        <v>72629.509999999995</v>
      </c>
      <c r="S32" s="157"/>
      <c r="T32" s="162"/>
      <c r="U32" s="86" t="s">
        <v>36</v>
      </c>
      <c r="V32" s="122">
        <v>42140</v>
      </c>
      <c r="W32" s="122">
        <v>43235</v>
      </c>
      <c r="X32" s="122">
        <v>42124</v>
      </c>
      <c r="Y32" s="96" t="s">
        <v>54</v>
      </c>
    </row>
    <row r="33" spans="1:26" ht="30.75" customHeight="1">
      <c r="A33" s="155" t="s">
        <v>184</v>
      </c>
      <c r="B33" s="155" t="s">
        <v>185</v>
      </c>
      <c r="C33" s="155" t="s">
        <v>48</v>
      </c>
      <c r="D33" s="155" t="s">
        <v>183</v>
      </c>
      <c r="E33" s="156" t="s">
        <v>38</v>
      </c>
      <c r="F33" s="160">
        <f>28866.8+86768.4</f>
        <v>115635.2</v>
      </c>
      <c r="G33" s="158">
        <v>35901</v>
      </c>
      <c r="H33" s="156">
        <v>35000</v>
      </c>
      <c r="I33" s="85" t="s">
        <v>132</v>
      </c>
      <c r="J33" s="282" t="s">
        <v>27</v>
      </c>
      <c r="K33" s="85"/>
      <c r="L33" s="85"/>
      <c r="M33" s="85"/>
      <c r="N33" s="155"/>
      <c r="O33" s="288" t="s">
        <v>50</v>
      </c>
      <c r="P33" s="288" t="s">
        <v>47</v>
      </c>
      <c r="Q33" s="285">
        <v>3734573.07</v>
      </c>
      <c r="R33" s="160">
        <f>28866.8+86768.4</f>
        <v>115635.2</v>
      </c>
      <c r="S33" s="157"/>
      <c r="T33" s="162"/>
      <c r="U33" s="288" t="s">
        <v>37</v>
      </c>
      <c r="V33" s="291">
        <v>42117</v>
      </c>
      <c r="W33" s="291">
        <v>43212</v>
      </c>
      <c r="X33" s="291">
        <v>42131</v>
      </c>
      <c r="Y33" s="96" t="s">
        <v>51</v>
      </c>
    </row>
    <row r="34" spans="1:26" ht="30" customHeight="1">
      <c r="A34" s="155" t="s">
        <v>186</v>
      </c>
      <c r="B34" s="155" t="s">
        <v>185</v>
      </c>
      <c r="C34" s="155" t="s">
        <v>48</v>
      </c>
      <c r="D34" s="155" t="s">
        <v>187</v>
      </c>
      <c r="E34" s="156" t="s">
        <v>38</v>
      </c>
      <c r="F34" s="160">
        <f>24061.11+259545.47</f>
        <v>283606.58</v>
      </c>
      <c r="G34" s="158">
        <v>35901</v>
      </c>
      <c r="H34" s="156">
        <v>35000</v>
      </c>
      <c r="I34" s="85" t="s">
        <v>132</v>
      </c>
      <c r="J34" s="283"/>
      <c r="K34" s="85"/>
      <c r="L34" s="85"/>
      <c r="M34" s="85"/>
      <c r="N34" s="155"/>
      <c r="O34" s="289"/>
      <c r="P34" s="289"/>
      <c r="Q34" s="286"/>
      <c r="R34" s="160">
        <f>24061.11+259545.47</f>
        <v>283606.58</v>
      </c>
      <c r="S34" s="157"/>
      <c r="T34" s="162"/>
      <c r="U34" s="289"/>
      <c r="V34" s="292"/>
      <c r="W34" s="292"/>
      <c r="X34" s="292"/>
      <c r="Y34" s="135"/>
    </row>
    <row r="35" spans="1:26" ht="27.75" customHeight="1">
      <c r="A35" s="155" t="s">
        <v>188</v>
      </c>
      <c r="B35" s="155" t="s">
        <v>185</v>
      </c>
      <c r="C35" s="155" t="s">
        <v>48</v>
      </c>
      <c r="D35" s="155" t="s">
        <v>49</v>
      </c>
      <c r="E35" s="156" t="s">
        <v>38</v>
      </c>
      <c r="F35" s="160">
        <v>7785.39</v>
      </c>
      <c r="G35" s="158">
        <v>35901</v>
      </c>
      <c r="H35" s="156">
        <v>35000</v>
      </c>
      <c r="I35" s="85" t="s">
        <v>132</v>
      </c>
      <c r="J35" s="284"/>
      <c r="K35" s="85"/>
      <c r="L35" s="85"/>
      <c r="M35" s="85"/>
      <c r="N35" s="155"/>
      <c r="O35" s="290"/>
      <c r="P35" s="290"/>
      <c r="Q35" s="287"/>
      <c r="R35" s="160">
        <v>7785.39</v>
      </c>
      <c r="S35" s="157"/>
      <c r="T35" s="162"/>
      <c r="U35" s="290"/>
      <c r="V35" s="293"/>
      <c r="W35" s="293"/>
      <c r="X35" s="293"/>
      <c r="Y35" s="135"/>
    </row>
    <row r="36" spans="1:26" ht="29.25" customHeight="1">
      <c r="A36" s="155" t="s">
        <v>218</v>
      </c>
      <c r="B36" s="155" t="s">
        <v>179</v>
      </c>
      <c r="C36" s="155" t="s">
        <v>48</v>
      </c>
      <c r="D36" s="155" t="s">
        <v>180</v>
      </c>
      <c r="E36" s="156" t="s">
        <v>38</v>
      </c>
      <c r="F36" s="160">
        <f>75423.87+326199.99</f>
        <v>401623.86</v>
      </c>
      <c r="G36" s="158">
        <v>35901</v>
      </c>
      <c r="H36" s="156">
        <v>35000</v>
      </c>
      <c r="I36" s="85" t="s">
        <v>132</v>
      </c>
      <c r="J36" s="282" t="s">
        <v>27</v>
      </c>
      <c r="K36" s="85"/>
      <c r="L36" s="85"/>
      <c r="M36" s="85"/>
      <c r="N36" s="155"/>
      <c r="O36" s="288" t="s">
        <v>57</v>
      </c>
      <c r="P36" s="288" t="s">
        <v>56</v>
      </c>
      <c r="Q36" s="294">
        <v>11059821.789999999</v>
      </c>
      <c r="R36" s="160">
        <f>75423.87+326199.99</f>
        <v>401623.86</v>
      </c>
      <c r="S36" s="157"/>
      <c r="T36" s="162"/>
      <c r="U36" s="288" t="s">
        <v>55</v>
      </c>
      <c r="V36" s="291">
        <v>42156</v>
      </c>
      <c r="W36" s="291">
        <v>43251</v>
      </c>
      <c r="X36" s="291">
        <v>42158</v>
      </c>
      <c r="Y36" s="97" t="s">
        <v>58</v>
      </c>
    </row>
    <row r="37" spans="1:26" ht="31.5" customHeight="1">
      <c r="A37" s="155" t="s">
        <v>217</v>
      </c>
      <c r="B37" s="155" t="s">
        <v>179</v>
      </c>
      <c r="C37" s="155" t="s">
        <v>48</v>
      </c>
      <c r="D37" s="155" t="s">
        <v>181</v>
      </c>
      <c r="E37" s="156" t="s">
        <v>38</v>
      </c>
      <c r="F37" s="160">
        <f>28973.9+104647.99</f>
        <v>133621.89000000001</v>
      </c>
      <c r="G37" s="158">
        <v>35901</v>
      </c>
      <c r="H37" s="156">
        <v>35000</v>
      </c>
      <c r="I37" s="85" t="s">
        <v>132</v>
      </c>
      <c r="J37" s="283"/>
      <c r="K37" s="85"/>
      <c r="L37" s="85"/>
      <c r="M37" s="85"/>
      <c r="N37" s="155"/>
      <c r="O37" s="289"/>
      <c r="P37" s="289"/>
      <c r="Q37" s="295"/>
      <c r="R37" s="160">
        <f>28973.9+104647.99</f>
        <v>133621.89000000001</v>
      </c>
      <c r="S37" s="157"/>
      <c r="T37" s="162"/>
      <c r="U37" s="289"/>
      <c r="V37" s="292"/>
      <c r="W37" s="292"/>
      <c r="X37" s="292"/>
      <c r="Y37" s="97"/>
    </row>
    <row r="38" spans="1:26" ht="24.75">
      <c r="A38" s="155" t="s">
        <v>216</v>
      </c>
      <c r="B38" s="155" t="s">
        <v>179</v>
      </c>
      <c r="C38" s="155" t="s">
        <v>48</v>
      </c>
      <c r="D38" s="155" t="s">
        <v>182</v>
      </c>
      <c r="E38" s="156" t="s">
        <v>38</v>
      </c>
      <c r="F38" s="160">
        <f>200414.15+806271.59</f>
        <v>1006685.74</v>
      </c>
      <c r="G38" s="158">
        <v>35901</v>
      </c>
      <c r="H38" s="156">
        <v>35000</v>
      </c>
      <c r="I38" s="85" t="s">
        <v>132</v>
      </c>
      <c r="J38" s="284"/>
      <c r="K38" s="85"/>
      <c r="L38" s="85"/>
      <c r="M38" s="85"/>
      <c r="N38" s="155"/>
      <c r="O38" s="290"/>
      <c r="P38" s="290"/>
      <c r="Q38" s="296"/>
      <c r="R38" s="160">
        <f>200414.15+806271.59</f>
        <v>1006685.74</v>
      </c>
      <c r="S38" s="157"/>
      <c r="T38" s="162"/>
      <c r="U38" s="290"/>
      <c r="V38" s="293"/>
      <c r="W38" s="293"/>
      <c r="X38" s="293"/>
      <c r="Y38" s="97"/>
    </row>
    <row r="39" spans="1:26" ht="20.25">
      <c r="A39" s="136"/>
      <c r="B39" s="137"/>
      <c r="C39" s="118">
        <v>2016</v>
      </c>
      <c r="D39" s="105"/>
      <c r="E39" s="106"/>
      <c r="F39" s="107"/>
      <c r="G39" s="108"/>
      <c r="H39" s="108"/>
      <c r="I39" s="109"/>
      <c r="J39" s="110"/>
      <c r="K39" s="108"/>
      <c r="L39" s="108"/>
      <c r="M39" s="106"/>
      <c r="N39" s="111"/>
      <c r="O39" s="118">
        <v>2016</v>
      </c>
      <c r="P39" s="131"/>
      <c r="Q39" s="112"/>
      <c r="R39" s="113"/>
      <c r="S39" s="114"/>
      <c r="T39" s="114"/>
      <c r="U39" s="118">
        <v>2016</v>
      </c>
      <c r="V39" s="115"/>
      <c r="W39" s="115"/>
      <c r="X39" s="116"/>
      <c r="Y39" s="134"/>
    </row>
    <row r="40" spans="1:26" ht="23.25" customHeight="1">
      <c r="A40" s="155" t="s">
        <v>190</v>
      </c>
      <c r="B40" s="155" t="s">
        <v>191</v>
      </c>
      <c r="C40" s="155" t="s">
        <v>71</v>
      </c>
      <c r="D40" s="155" t="s">
        <v>72</v>
      </c>
      <c r="E40" s="156" t="s">
        <v>38</v>
      </c>
      <c r="F40" s="160">
        <f>13804+64418.8</f>
        <v>78222.8</v>
      </c>
      <c r="G40" s="158">
        <v>32505</v>
      </c>
      <c r="H40" s="156">
        <v>32000</v>
      </c>
      <c r="I40" s="85" t="s">
        <v>132</v>
      </c>
      <c r="J40" s="85"/>
      <c r="K40" s="85"/>
      <c r="L40" s="85"/>
      <c r="M40" s="85" t="s">
        <v>27</v>
      </c>
      <c r="N40" s="155"/>
      <c r="O40" s="86" t="s">
        <v>73</v>
      </c>
      <c r="P40" s="86" t="s">
        <v>70</v>
      </c>
      <c r="Q40" s="161">
        <v>331296</v>
      </c>
      <c r="R40" s="160">
        <f>13804+64418.8</f>
        <v>78222.8</v>
      </c>
      <c r="S40" s="157"/>
      <c r="T40" s="162"/>
      <c r="U40" s="86" t="s">
        <v>59</v>
      </c>
      <c r="V40" s="122">
        <v>42541</v>
      </c>
      <c r="W40" s="122">
        <v>43271</v>
      </c>
      <c r="X40" s="122">
        <v>42550</v>
      </c>
      <c r="Y40" s="98" t="s">
        <v>74</v>
      </c>
    </row>
    <row r="41" spans="1:26" ht="41.25">
      <c r="A41" s="155" t="s">
        <v>270</v>
      </c>
      <c r="B41" s="155" t="s">
        <v>271</v>
      </c>
      <c r="C41" s="155" t="s">
        <v>46</v>
      </c>
      <c r="D41" s="155" t="s">
        <v>76</v>
      </c>
      <c r="E41" s="156" t="s">
        <v>38</v>
      </c>
      <c r="F41" s="160">
        <v>1316329.68</v>
      </c>
      <c r="G41" s="158">
        <v>31401</v>
      </c>
      <c r="H41" s="156">
        <v>31000</v>
      </c>
      <c r="I41" s="86" t="s">
        <v>132</v>
      </c>
      <c r="J41" s="85" t="s">
        <v>27</v>
      </c>
      <c r="K41" s="85"/>
      <c r="L41" s="85"/>
      <c r="M41" s="85" t="s">
        <v>16</v>
      </c>
      <c r="N41" s="155"/>
      <c r="O41" s="86" t="s">
        <v>77</v>
      </c>
      <c r="P41" s="86" t="s">
        <v>75</v>
      </c>
      <c r="Q41" s="161">
        <v>3948988.98</v>
      </c>
      <c r="R41" s="160">
        <v>1316329.68</v>
      </c>
      <c r="S41" s="157"/>
      <c r="T41" s="162"/>
      <c r="U41" s="86" t="s">
        <v>43</v>
      </c>
      <c r="V41" s="165" t="s">
        <v>78</v>
      </c>
      <c r="W41" s="165" t="s">
        <v>79</v>
      </c>
      <c r="X41" s="122">
        <v>42671</v>
      </c>
      <c r="Y41" s="98" t="s">
        <v>45</v>
      </c>
    </row>
    <row r="42" spans="1:26" ht="49.5">
      <c r="A42" s="155" t="s">
        <v>272</v>
      </c>
      <c r="B42" s="155" t="s">
        <v>273</v>
      </c>
      <c r="C42" s="86" t="s">
        <v>46</v>
      </c>
      <c r="D42" s="86" t="s">
        <v>82</v>
      </c>
      <c r="E42" s="85" t="s">
        <v>38</v>
      </c>
      <c r="F42" s="160">
        <v>3715500.36</v>
      </c>
      <c r="G42" s="158">
        <v>32301</v>
      </c>
      <c r="H42" s="156">
        <v>32000</v>
      </c>
      <c r="I42" s="86" t="s">
        <v>132</v>
      </c>
      <c r="J42" s="85" t="s">
        <v>27</v>
      </c>
      <c r="K42" s="102"/>
      <c r="L42" s="102"/>
      <c r="M42" s="85"/>
      <c r="N42" s="103"/>
      <c r="O42" s="86" t="s">
        <v>83</v>
      </c>
      <c r="P42" s="86" t="s">
        <v>81</v>
      </c>
      <c r="Q42" s="161">
        <v>14862001.48</v>
      </c>
      <c r="R42" s="160">
        <v>3715500.36</v>
      </c>
      <c r="S42" s="104"/>
      <c r="T42" s="104"/>
      <c r="U42" s="86" t="s">
        <v>66</v>
      </c>
      <c r="V42" s="122">
        <v>42756</v>
      </c>
      <c r="W42" s="122">
        <v>44216</v>
      </c>
      <c r="X42" s="87">
        <v>42731</v>
      </c>
      <c r="Y42" s="98" t="s">
        <v>67</v>
      </c>
    </row>
    <row r="43" spans="1:26" ht="20.25">
      <c r="A43" s="136"/>
      <c r="B43" s="137"/>
      <c r="C43" s="118">
        <v>2017</v>
      </c>
      <c r="D43" s="119"/>
      <c r="E43" s="106"/>
      <c r="F43" s="107"/>
      <c r="G43" s="108"/>
      <c r="H43" s="108"/>
      <c r="I43" s="109"/>
      <c r="J43" s="110"/>
      <c r="K43" s="108"/>
      <c r="L43" s="108"/>
      <c r="M43" s="106"/>
      <c r="N43" s="111"/>
      <c r="O43" s="118">
        <v>2017</v>
      </c>
      <c r="P43" s="131"/>
      <c r="Q43" s="112"/>
      <c r="R43" s="113"/>
      <c r="S43" s="114"/>
      <c r="T43" s="114"/>
      <c r="U43" s="118">
        <v>2017</v>
      </c>
      <c r="V43" s="115"/>
      <c r="W43" s="115"/>
      <c r="X43" s="116"/>
      <c r="Y43" s="132"/>
    </row>
    <row r="44" spans="1:26" ht="24.75">
      <c r="A44" s="138" t="s">
        <v>172</v>
      </c>
      <c r="B44" s="138" t="s">
        <v>158</v>
      </c>
      <c r="C44" s="86" t="s">
        <v>87</v>
      </c>
      <c r="D44" s="123" t="s">
        <v>89</v>
      </c>
      <c r="E44" s="85" t="s">
        <v>38</v>
      </c>
      <c r="F44" s="166">
        <v>1722391.2</v>
      </c>
      <c r="G44" s="140">
        <v>32505</v>
      </c>
      <c r="H44" s="140">
        <v>32000</v>
      </c>
      <c r="I44" s="86" t="s">
        <v>132</v>
      </c>
      <c r="J44" s="85" t="s">
        <v>27</v>
      </c>
      <c r="K44" s="140"/>
      <c r="L44" s="140"/>
      <c r="M44" s="85"/>
      <c r="N44" s="141"/>
      <c r="O44" s="167" t="s">
        <v>88</v>
      </c>
      <c r="P44" s="86" t="s">
        <v>85</v>
      </c>
      <c r="Q44" s="139">
        <v>5167173.5999999996</v>
      </c>
      <c r="R44" s="166">
        <v>1722391.2</v>
      </c>
      <c r="S44" s="144"/>
      <c r="T44" s="144"/>
      <c r="U44" s="86" t="s">
        <v>86</v>
      </c>
      <c r="V44" s="122">
        <v>42826</v>
      </c>
      <c r="W44" s="122">
        <v>43922</v>
      </c>
      <c r="X44" s="87">
        <v>42823</v>
      </c>
      <c r="Y44" s="168"/>
      <c r="Z44" s="169"/>
    </row>
    <row r="45" spans="1:26">
      <c r="A45" s="327"/>
      <c r="B45" s="329"/>
      <c r="C45" s="288" t="s">
        <v>40</v>
      </c>
      <c r="D45" s="288" t="s">
        <v>99</v>
      </c>
      <c r="E45" s="282" t="s">
        <v>38</v>
      </c>
      <c r="F45" s="166"/>
      <c r="G45" s="140"/>
      <c r="H45" s="140"/>
      <c r="I45" s="86"/>
      <c r="J45" s="85"/>
      <c r="K45" s="140"/>
      <c r="L45" s="140"/>
      <c r="M45" s="85"/>
      <c r="N45" s="141"/>
      <c r="O45" s="288" t="s">
        <v>281</v>
      </c>
      <c r="P45" s="171"/>
      <c r="Q45" s="172">
        <v>102917489.90000001</v>
      </c>
      <c r="R45" s="321" t="s">
        <v>282</v>
      </c>
      <c r="S45" s="144"/>
      <c r="T45" s="144"/>
      <c r="U45" s="86" t="s">
        <v>100</v>
      </c>
      <c r="V45" s="291">
        <v>42826</v>
      </c>
      <c r="W45" s="291">
        <v>43190</v>
      </c>
      <c r="X45" s="291">
        <v>42824</v>
      </c>
      <c r="Y45" s="99"/>
      <c r="Z45" s="169"/>
    </row>
    <row r="46" spans="1:26">
      <c r="A46" s="328"/>
      <c r="B46" s="330"/>
      <c r="C46" s="290"/>
      <c r="D46" s="290"/>
      <c r="E46" s="284"/>
      <c r="F46" s="166"/>
      <c r="G46" s="140"/>
      <c r="H46" s="140"/>
      <c r="I46" s="86"/>
      <c r="J46" s="85"/>
      <c r="K46" s="140"/>
      <c r="L46" s="140"/>
      <c r="M46" s="85"/>
      <c r="N46" s="141"/>
      <c r="O46" s="290"/>
      <c r="P46" s="171"/>
      <c r="Q46" s="139">
        <v>2374064</v>
      </c>
      <c r="R46" s="323"/>
      <c r="S46" s="144"/>
      <c r="T46" s="144"/>
      <c r="U46" s="86" t="s">
        <v>101</v>
      </c>
      <c r="V46" s="293"/>
      <c r="W46" s="293"/>
      <c r="X46" s="293"/>
      <c r="Y46" s="99"/>
      <c r="Z46" s="169"/>
    </row>
    <row r="47" spans="1:26" ht="16.5">
      <c r="A47" s="138" t="s">
        <v>170</v>
      </c>
      <c r="B47" s="138" t="s">
        <v>171</v>
      </c>
      <c r="C47" s="86" t="s">
        <v>155</v>
      </c>
      <c r="D47" s="123" t="s">
        <v>93</v>
      </c>
      <c r="E47" s="85" t="s">
        <v>38</v>
      </c>
      <c r="F47" s="166">
        <v>2695000</v>
      </c>
      <c r="G47" s="140">
        <v>22104</v>
      </c>
      <c r="H47" s="140">
        <v>22000</v>
      </c>
      <c r="I47" s="86"/>
      <c r="J47" s="85" t="s">
        <v>27</v>
      </c>
      <c r="K47" s="140"/>
      <c r="L47" s="140"/>
      <c r="M47" s="85"/>
      <c r="N47" s="141"/>
      <c r="O47" s="85" t="s">
        <v>94</v>
      </c>
      <c r="P47" s="86" t="s">
        <v>92</v>
      </c>
      <c r="Q47" s="139">
        <v>11645054.4</v>
      </c>
      <c r="R47" s="166">
        <v>2695000</v>
      </c>
      <c r="S47" s="144">
        <v>4658021.76</v>
      </c>
      <c r="T47" s="144"/>
      <c r="U47" s="86" t="s">
        <v>80</v>
      </c>
      <c r="V47" s="122">
        <v>42871</v>
      </c>
      <c r="W47" s="122">
        <v>43966</v>
      </c>
      <c r="X47" s="87">
        <v>42880</v>
      </c>
      <c r="Y47" s="99" t="s">
        <v>95</v>
      </c>
      <c r="Z47" s="169"/>
    </row>
    <row r="48" spans="1:26" ht="57.75" customHeight="1">
      <c r="A48" s="138" t="s">
        <v>127</v>
      </c>
      <c r="B48" s="138" t="s">
        <v>128</v>
      </c>
      <c r="C48" s="133" t="s">
        <v>235</v>
      </c>
      <c r="D48" s="123" t="s">
        <v>134</v>
      </c>
      <c r="E48" s="85" t="s">
        <v>38</v>
      </c>
      <c r="F48" s="173">
        <v>11229022</v>
      </c>
      <c r="G48" s="148">
        <v>33801</v>
      </c>
      <c r="H48" s="140"/>
      <c r="I48" s="86" t="s">
        <v>129</v>
      </c>
      <c r="J48" s="85" t="s">
        <v>27</v>
      </c>
      <c r="K48" s="140"/>
      <c r="L48" s="140"/>
      <c r="M48" s="85"/>
      <c r="N48" s="141"/>
      <c r="O48" s="282" t="s">
        <v>98</v>
      </c>
      <c r="P48" s="288" t="s">
        <v>96</v>
      </c>
      <c r="Q48" s="332">
        <v>73936543.739999995</v>
      </c>
      <c r="R48" s="331">
        <f>F48+F49+F50+F51+F52+F53+F54</f>
        <v>24390328.479999997</v>
      </c>
      <c r="S48" s="313">
        <v>29574617.5</v>
      </c>
      <c r="T48" s="144"/>
      <c r="U48" s="288" t="s">
        <v>97</v>
      </c>
      <c r="V48" s="291">
        <v>42948</v>
      </c>
      <c r="W48" s="291">
        <v>44044</v>
      </c>
      <c r="X48" s="291">
        <v>42957</v>
      </c>
      <c r="Y48" s="174" t="s">
        <v>91</v>
      </c>
      <c r="Z48" s="169"/>
    </row>
    <row r="49" spans="1:26" ht="39.75" customHeight="1">
      <c r="A49" s="138" t="s">
        <v>131</v>
      </c>
      <c r="B49" s="138" t="s">
        <v>130</v>
      </c>
      <c r="C49" s="133" t="s">
        <v>236</v>
      </c>
      <c r="D49" s="123" t="s">
        <v>135</v>
      </c>
      <c r="E49" s="85" t="s">
        <v>38</v>
      </c>
      <c r="F49" s="173">
        <v>1535952.97</v>
      </c>
      <c r="G49" s="148">
        <v>33801</v>
      </c>
      <c r="H49" s="140"/>
      <c r="I49" s="86" t="s">
        <v>132</v>
      </c>
      <c r="J49" s="85" t="s">
        <v>27</v>
      </c>
      <c r="K49" s="140"/>
      <c r="L49" s="140"/>
      <c r="M49" s="85"/>
      <c r="N49" s="141"/>
      <c r="O49" s="283"/>
      <c r="P49" s="289"/>
      <c r="Q49" s="333"/>
      <c r="R49" s="331"/>
      <c r="S49" s="314"/>
      <c r="T49" s="144"/>
      <c r="U49" s="289"/>
      <c r="V49" s="292"/>
      <c r="W49" s="292"/>
      <c r="X49" s="292"/>
      <c r="Y49" s="174"/>
      <c r="Z49" s="169"/>
    </row>
    <row r="50" spans="1:26" ht="49.5" customHeight="1">
      <c r="A50" s="138" t="s">
        <v>133</v>
      </c>
      <c r="B50" s="138" t="s">
        <v>130</v>
      </c>
      <c r="C50" s="133" t="s">
        <v>237</v>
      </c>
      <c r="D50" s="123" t="s">
        <v>136</v>
      </c>
      <c r="E50" s="85" t="s">
        <v>38</v>
      </c>
      <c r="F50" s="173">
        <v>7274287.2800000003</v>
      </c>
      <c r="G50" s="148">
        <v>33801</v>
      </c>
      <c r="H50" s="140"/>
      <c r="I50" s="86" t="s">
        <v>132</v>
      </c>
      <c r="J50" s="85" t="s">
        <v>27</v>
      </c>
      <c r="K50" s="140"/>
      <c r="L50" s="140"/>
      <c r="M50" s="85"/>
      <c r="N50" s="141"/>
      <c r="O50" s="283"/>
      <c r="P50" s="289"/>
      <c r="Q50" s="333"/>
      <c r="R50" s="331"/>
      <c r="S50" s="314"/>
      <c r="T50" s="144"/>
      <c r="U50" s="289"/>
      <c r="V50" s="292"/>
      <c r="W50" s="292"/>
      <c r="X50" s="292"/>
      <c r="Y50" s="174"/>
      <c r="Z50" s="169"/>
    </row>
    <row r="51" spans="1:26" ht="45.75" customHeight="1">
      <c r="A51" s="138" t="s">
        <v>137</v>
      </c>
      <c r="B51" s="138" t="s">
        <v>130</v>
      </c>
      <c r="C51" s="133" t="s">
        <v>236</v>
      </c>
      <c r="D51" s="123" t="s">
        <v>136</v>
      </c>
      <c r="E51" s="85" t="s">
        <v>38</v>
      </c>
      <c r="F51" s="173">
        <f>87589.19+139801</f>
        <v>227390.19</v>
      </c>
      <c r="G51" s="148">
        <v>33801</v>
      </c>
      <c r="H51" s="140"/>
      <c r="I51" s="86" t="s">
        <v>132</v>
      </c>
      <c r="J51" s="85" t="s">
        <v>27</v>
      </c>
      <c r="K51" s="140"/>
      <c r="L51" s="140"/>
      <c r="M51" s="85"/>
      <c r="N51" s="141"/>
      <c r="O51" s="283"/>
      <c r="P51" s="289"/>
      <c r="Q51" s="333"/>
      <c r="R51" s="331"/>
      <c r="S51" s="314"/>
      <c r="T51" s="144"/>
      <c r="U51" s="289"/>
      <c r="V51" s="292"/>
      <c r="W51" s="292"/>
      <c r="X51" s="292"/>
      <c r="Y51" s="174"/>
      <c r="Z51" s="169"/>
    </row>
    <row r="52" spans="1:26" ht="49.5" customHeight="1">
      <c r="A52" s="138" t="s">
        <v>138</v>
      </c>
      <c r="B52" s="138" t="s">
        <v>130</v>
      </c>
      <c r="C52" s="133" t="s">
        <v>238</v>
      </c>
      <c r="D52" s="123" t="s">
        <v>139</v>
      </c>
      <c r="E52" s="85" t="s">
        <v>38</v>
      </c>
      <c r="F52" s="173">
        <v>2598408.88</v>
      </c>
      <c r="G52" s="148">
        <v>33801</v>
      </c>
      <c r="H52" s="140"/>
      <c r="I52" s="86" t="s">
        <v>132</v>
      </c>
      <c r="J52" s="85" t="s">
        <v>27</v>
      </c>
      <c r="K52" s="140"/>
      <c r="L52" s="140"/>
      <c r="M52" s="85"/>
      <c r="N52" s="141"/>
      <c r="O52" s="283"/>
      <c r="P52" s="289"/>
      <c r="Q52" s="333"/>
      <c r="R52" s="331"/>
      <c r="S52" s="314"/>
      <c r="T52" s="144"/>
      <c r="U52" s="289"/>
      <c r="V52" s="292"/>
      <c r="W52" s="292"/>
      <c r="X52" s="292"/>
      <c r="Y52" s="174"/>
      <c r="Z52" s="169"/>
    </row>
    <row r="53" spans="1:26" ht="41.25" customHeight="1">
      <c r="A53" s="138" t="s">
        <v>140</v>
      </c>
      <c r="B53" s="138" t="s">
        <v>130</v>
      </c>
      <c r="C53" s="133" t="s">
        <v>239</v>
      </c>
      <c r="D53" s="123" t="s">
        <v>141</v>
      </c>
      <c r="E53" s="85" t="s">
        <v>38</v>
      </c>
      <c r="F53" s="173">
        <v>107953.24</v>
      </c>
      <c r="G53" s="148">
        <v>33801</v>
      </c>
      <c r="H53" s="140"/>
      <c r="I53" s="86" t="s">
        <v>132</v>
      </c>
      <c r="J53" s="85"/>
      <c r="K53" s="140"/>
      <c r="L53" s="140"/>
      <c r="M53" s="85"/>
      <c r="N53" s="141"/>
      <c r="O53" s="283"/>
      <c r="P53" s="289"/>
      <c r="Q53" s="333"/>
      <c r="R53" s="331"/>
      <c r="S53" s="314"/>
      <c r="T53" s="144"/>
      <c r="U53" s="289"/>
      <c r="V53" s="292"/>
      <c r="W53" s="292"/>
      <c r="X53" s="292"/>
      <c r="Y53" s="174"/>
      <c r="Z53" s="169"/>
    </row>
    <row r="54" spans="1:26" ht="51.75" customHeight="1">
      <c r="A54" s="138" t="s">
        <v>142</v>
      </c>
      <c r="B54" s="138" t="s">
        <v>130</v>
      </c>
      <c r="C54" s="133" t="s">
        <v>240</v>
      </c>
      <c r="D54" s="123" t="s">
        <v>143</v>
      </c>
      <c r="E54" s="85" t="s">
        <v>38</v>
      </c>
      <c r="F54" s="173">
        <f>1301602.94+115710.98</f>
        <v>1417313.92</v>
      </c>
      <c r="G54" s="148">
        <v>33801</v>
      </c>
      <c r="H54" s="140"/>
      <c r="I54" s="86" t="s">
        <v>132</v>
      </c>
      <c r="J54" s="85"/>
      <c r="K54" s="140"/>
      <c r="L54" s="140"/>
      <c r="M54" s="85"/>
      <c r="N54" s="141"/>
      <c r="O54" s="284"/>
      <c r="P54" s="290"/>
      <c r="Q54" s="334"/>
      <c r="R54" s="331"/>
      <c r="S54" s="315"/>
      <c r="T54" s="144"/>
      <c r="U54" s="290"/>
      <c r="V54" s="293"/>
      <c r="W54" s="293"/>
      <c r="X54" s="293"/>
      <c r="Y54" s="174"/>
      <c r="Z54" s="169"/>
    </row>
    <row r="55" spans="1:26" ht="44.25" customHeight="1">
      <c r="A55" s="138" t="s">
        <v>144</v>
      </c>
      <c r="B55" s="138" t="s">
        <v>130</v>
      </c>
      <c r="C55" s="133" t="s">
        <v>240</v>
      </c>
      <c r="D55" s="123" t="s">
        <v>120</v>
      </c>
      <c r="E55" s="85" t="s">
        <v>38</v>
      </c>
      <c r="F55" s="173">
        <f>21474.46+236219.06</f>
        <v>257693.52</v>
      </c>
      <c r="G55" s="85">
        <v>33801</v>
      </c>
      <c r="H55" s="140"/>
      <c r="I55" s="86" t="s">
        <v>132</v>
      </c>
      <c r="J55" s="85"/>
      <c r="K55" s="140"/>
      <c r="L55" s="140"/>
      <c r="M55" s="85"/>
      <c r="N55" s="141"/>
      <c r="O55" s="85" t="s">
        <v>98</v>
      </c>
      <c r="P55" s="171" t="s">
        <v>119</v>
      </c>
      <c r="Q55" s="140"/>
      <c r="R55" s="139">
        <f>21474.46+236219.06</f>
        <v>257693.52</v>
      </c>
      <c r="S55" s="175"/>
      <c r="T55" s="144"/>
      <c r="U55" s="86" t="s">
        <v>97</v>
      </c>
      <c r="V55" s="122">
        <v>43040</v>
      </c>
      <c r="W55" s="122">
        <v>43465</v>
      </c>
      <c r="X55" s="87">
        <v>43040</v>
      </c>
      <c r="Y55" s="99"/>
      <c r="Z55" s="169"/>
    </row>
    <row r="56" spans="1:26" ht="30.75" customHeight="1">
      <c r="A56" s="145" t="s">
        <v>264</v>
      </c>
      <c r="B56" s="145" t="s">
        <v>242</v>
      </c>
      <c r="C56" s="288" t="s">
        <v>46</v>
      </c>
      <c r="D56" s="123" t="s">
        <v>266</v>
      </c>
      <c r="E56" s="85" t="s">
        <v>38</v>
      </c>
      <c r="F56" s="173">
        <v>467712</v>
      </c>
      <c r="G56" s="85">
        <v>31701</v>
      </c>
      <c r="H56" s="140"/>
      <c r="I56" s="86" t="s">
        <v>132</v>
      </c>
      <c r="J56" s="282" t="s">
        <v>27</v>
      </c>
      <c r="K56" s="140"/>
      <c r="L56" s="140"/>
      <c r="M56" s="85"/>
      <c r="N56" s="141"/>
      <c r="O56" s="282" t="s">
        <v>261</v>
      </c>
      <c r="P56" s="316" t="s">
        <v>241</v>
      </c>
      <c r="Q56" s="176"/>
      <c r="R56" s="177">
        <v>467712</v>
      </c>
      <c r="S56" s="178"/>
      <c r="T56" s="144"/>
      <c r="U56" s="288" t="s">
        <v>262</v>
      </c>
      <c r="V56" s="291">
        <v>43067</v>
      </c>
      <c r="W56" s="291">
        <v>43796</v>
      </c>
      <c r="X56" s="87"/>
      <c r="Y56" s="179"/>
      <c r="Z56" s="169"/>
    </row>
    <row r="57" spans="1:26" ht="36" customHeight="1">
      <c r="A57" s="145" t="s">
        <v>263</v>
      </c>
      <c r="B57" s="145" t="s">
        <v>265</v>
      </c>
      <c r="C57" s="290"/>
      <c r="D57" s="123" t="s">
        <v>267</v>
      </c>
      <c r="E57" s="85" t="s">
        <v>38</v>
      </c>
      <c r="F57" s="173">
        <v>809141.76000000001</v>
      </c>
      <c r="G57" s="85">
        <v>33301</v>
      </c>
      <c r="H57" s="140"/>
      <c r="I57" s="86" t="s">
        <v>132</v>
      </c>
      <c r="J57" s="284"/>
      <c r="K57" s="140"/>
      <c r="L57" s="140"/>
      <c r="M57" s="85"/>
      <c r="N57" s="141"/>
      <c r="O57" s="284"/>
      <c r="P57" s="317"/>
      <c r="Q57" s="176"/>
      <c r="R57" s="177">
        <v>809141.76000000001</v>
      </c>
      <c r="S57" s="178"/>
      <c r="T57" s="144"/>
      <c r="U57" s="290"/>
      <c r="V57" s="293"/>
      <c r="W57" s="293"/>
      <c r="X57" s="180"/>
      <c r="Y57" s="179"/>
      <c r="Z57" s="169"/>
    </row>
    <row r="58" spans="1:26" ht="55.5" customHeight="1">
      <c r="A58" s="138" t="s">
        <v>145</v>
      </c>
      <c r="B58" s="138" t="s">
        <v>146</v>
      </c>
      <c r="C58" s="133" t="s">
        <v>63</v>
      </c>
      <c r="D58" s="181" t="s">
        <v>149</v>
      </c>
      <c r="E58" s="85" t="s">
        <v>38</v>
      </c>
      <c r="F58" s="173">
        <v>579388.64</v>
      </c>
      <c r="G58" s="85">
        <v>33602</v>
      </c>
      <c r="H58" s="140"/>
      <c r="I58" s="86" t="s">
        <v>132</v>
      </c>
      <c r="J58" s="85"/>
      <c r="K58" s="140"/>
      <c r="L58" s="140"/>
      <c r="M58" s="85"/>
      <c r="N58" s="141"/>
      <c r="O58" s="282" t="s">
        <v>108</v>
      </c>
      <c r="P58" s="288" t="s">
        <v>102</v>
      </c>
      <c r="Q58" s="321">
        <v>12796767.359999999</v>
      </c>
      <c r="R58" s="321">
        <f>F58+F59+F60</f>
        <v>5336826</v>
      </c>
      <c r="S58" s="324">
        <v>5118706.9400000004</v>
      </c>
      <c r="T58" s="144"/>
      <c r="U58" s="288" t="s">
        <v>64</v>
      </c>
      <c r="V58" s="291">
        <v>43040</v>
      </c>
      <c r="W58" s="291">
        <v>43769</v>
      </c>
      <c r="X58" s="291">
        <v>43049</v>
      </c>
      <c r="Y58" s="182" t="s">
        <v>65</v>
      </c>
      <c r="Z58" s="169"/>
    </row>
    <row r="59" spans="1:26" ht="60.75" customHeight="1">
      <c r="A59" s="138" t="s">
        <v>147</v>
      </c>
      <c r="B59" s="138" t="s">
        <v>146</v>
      </c>
      <c r="C59" s="133" t="s">
        <v>63</v>
      </c>
      <c r="D59" s="181" t="s">
        <v>150</v>
      </c>
      <c r="E59" s="85" t="s">
        <v>38</v>
      </c>
      <c r="F59" s="173">
        <v>3319653.36</v>
      </c>
      <c r="G59" s="85">
        <v>33602</v>
      </c>
      <c r="H59" s="140"/>
      <c r="I59" s="86" t="s">
        <v>132</v>
      </c>
      <c r="J59" s="85"/>
      <c r="K59" s="140"/>
      <c r="L59" s="140"/>
      <c r="M59" s="85"/>
      <c r="N59" s="141"/>
      <c r="O59" s="283"/>
      <c r="P59" s="289"/>
      <c r="Q59" s="322"/>
      <c r="R59" s="322"/>
      <c r="S59" s="325"/>
      <c r="T59" s="144"/>
      <c r="U59" s="289"/>
      <c r="V59" s="292"/>
      <c r="W59" s="292"/>
      <c r="X59" s="292"/>
      <c r="Y59" s="182"/>
      <c r="Z59" s="169"/>
    </row>
    <row r="60" spans="1:26" ht="55.5" customHeight="1">
      <c r="A60" s="138" t="s">
        <v>148</v>
      </c>
      <c r="B60" s="138" t="s">
        <v>146</v>
      </c>
      <c r="C60" s="133" t="s">
        <v>63</v>
      </c>
      <c r="D60" s="183" t="s">
        <v>151</v>
      </c>
      <c r="E60" s="85" t="s">
        <v>38</v>
      </c>
      <c r="F60" s="173">
        <v>1437784</v>
      </c>
      <c r="G60" s="85">
        <v>33602</v>
      </c>
      <c r="H60" s="140"/>
      <c r="I60" s="86" t="s">
        <v>132</v>
      </c>
      <c r="J60" s="85"/>
      <c r="K60" s="140"/>
      <c r="L60" s="140"/>
      <c r="M60" s="85"/>
      <c r="N60" s="141"/>
      <c r="O60" s="284"/>
      <c r="P60" s="290"/>
      <c r="Q60" s="323"/>
      <c r="R60" s="323"/>
      <c r="S60" s="326"/>
      <c r="T60" s="144"/>
      <c r="U60" s="290"/>
      <c r="V60" s="293"/>
      <c r="W60" s="293"/>
      <c r="X60" s="293"/>
      <c r="Y60" s="182"/>
      <c r="Z60" s="169"/>
    </row>
    <row r="61" spans="1:26" ht="38.25" customHeight="1">
      <c r="A61" s="184" t="s">
        <v>245</v>
      </c>
      <c r="B61" s="184" t="s">
        <v>246</v>
      </c>
      <c r="C61" s="133" t="s">
        <v>155</v>
      </c>
      <c r="D61" s="123" t="s">
        <v>109</v>
      </c>
      <c r="E61" s="85" t="s">
        <v>38</v>
      </c>
      <c r="F61" s="173">
        <v>4420504.4000000004</v>
      </c>
      <c r="G61" s="85">
        <v>35801</v>
      </c>
      <c r="H61" s="140"/>
      <c r="I61" s="86" t="s">
        <v>132</v>
      </c>
      <c r="J61" s="85" t="s">
        <v>27</v>
      </c>
      <c r="K61" s="140"/>
      <c r="L61" s="140"/>
      <c r="M61" s="85"/>
      <c r="N61" s="141"/>
      <c r="O61" s="282" t="s">
        <v>122</v>
      </c>
      <c r="P61" s="288" t="s">
        <v>103</v>
      </c>
      <c r="Q61" s="318">
        <v>84219832.319999993</v>
      </c>
      <c r="R61" s="318">
        <f>F61+F62+F63+F64</f>
        <v>36809098.590000004</v>
      </c>
      <c r="S61" s="321">
        <v>33687932.93</v>
      </c>
      <c r="T61" s="144"/>
      <c r="U61" s="288" t="s">
        <v>104</v>
      </c>
      <c r="V61" s="291">
        <v>43040</v>
      </c>
      <c r="W61" s="291">
        <v>43769</v>
      </c>
      <c r="X61" s="291">
        <v>43049</v>
      </c>
      <c r="Y61" s="99" t="s">
        <v>110</v>
      </c>
      <c r="Z61" s="169"/>
    </row>
    <row r="62" spans="1:26" ht="38.25" customHeight="1">
      <c r="A62" s="184" t="s">
        <v>247</v>
      </c>
      <c r="B62" s="184" t="s">
        <v>246</v>
      </c>
      <c r="C62" s="133" t="s">
        <v>248</v>
      </c>
      <c r="D62" s="123" t="s">
        <v>109</v>
      </c>
      <c r="E62" s="85" t="s">
        <v>38</v>
      </c>
      <c r="F62" s="173">
        <v>3578179.44</v>
      </c>
      <c r="G62" s="85">
        <v>35801</v>
      </c>
      <c r="H62" s="140"/>
      <c r="I62" s="86" t="s">
        <v>132</v>
      </c>
      <c r="J62" s="85" t="s">
        <v>27</v>
      </c>
      <c r="K62" s="140"/>
      <c r="L62" s="140"/>
      <c r="M62" s="85"/>
      <c r="N62" s="141"/>
      <c r="O62" s="283"/>
      <c r="P62" s="289"/>
      <c r="Q62" s="319"/>
      <c r="R62" s="319"/>
      <c r="S62" s="322"/>
      <c r="T62" s="144"/>
      <c r="U62" s="289"/>
      <c r="V62" s="292"/>
      <c r="W62" s="292"/>
      <c r="X62" s="292"/>
      <c r="Y62" s="99"/>
      <c r="Z62" s="169"/>
    </row>
    <row r="63" spans="1:26" ht="38.25" customHeight="1">
      <c r="A63" s="184" t="s">
        <v>249</v>
      </c>
      <c r="B63" s="184" t="s">
        <v>246</v>
      </c>
      <c r="C63" s="133" t="s">
        <v>250</v>
      </c>
      <c r="D63" s="123" t="s">
        <v>109</v>
      </c>
      <c r="E63" s="85" t="s">
        <v>38</v>
      </c>
      <c r="F63" s="173">
        <f>15728921.37+1081493.38</f>
        <v>16810414.75</v>
      </c>
      <c r="G63" s="85">
        <v>35801</v>
      </c>
      <c r="H63" s="140"/>
      <c r="I63" s="86" t="s">
        <v>132</v>
      </c>
      <c r="J63" s="85" t="s">
        <v>27</v>
      </c>
      <c r="K63" s="140"/>
      <c r="L63" s="140"/>
      <c r="M63" s="85"/>
      <c r="N63" s="141"/>
      <c r="O63" s="283"/>
      <c r="P63" s="289"/>
      <c r="Q63" s="319"/>
      <c r="R63" s="319"/>
      <c r="S63" s="322"/>
      <c r="T63" s="144"/>
      <c r="U63" s="289"/>
      <c r="V63" s="292"/>
      <c r="W63" s="292"/>
      <c r="X63" s="292"/>
      <c r="Y63" s="99"/>
      <c r="Z63" s="169"/>
    </row>
    <row r="64" spans="1:26" ht="38.25" customHeight="1">
      <c r="A64" s="184" t="s">
        <v>251</v>
      </c>
      <c r="B64" s="184" t="s">
        <v>252</v>
      </c>
      <c r="C64" s="133" t="s">
        <v>250</v>
      </c>
      <c r="D64" s="123" t="s">
        <v>109</v>
      </c>
      <c r="E64" s="85" t="s">
        <v>38</v>
      </c>
      <c r="F64" s="173">
        <v>12000000</v>
      </c>
      <c r="G64" s="85">
        <v>35801</v>
      </c>
      <c r="H64" s="140"/>
      <c r="I64" s="86" t="s">
        <v>129</v>
      </c>
      <c r="J64" s="85" t="s">
        <v>27</v>
      </c>
      <c r="K64" s="140"/>
      <c r="L64" s="140"/>
      <c r="M64" s="85"/>
      <c r="N64" s="141"/>
      <c r="O64" s="284"/>
      <c r="P64" s="290"/>
      <c r="Q64" s="320"/>
      <c r="R64" s="319"/>
      <c r="S64" s="323"/>
      <c r="T64" s="144"/>
      <c r="U64" s="290"/>
      <c r="V64" s="293"/>
      <c r="W64" s="293"/>
      <c r="X64" s="293"/>
      <c r="Y64" s="99"/>
      <c r="Z64" s="169"/>
    </row>
    <row r="65" spans="1:26" ht="33">
      <c r="A65" s="145" t="s">
        <v>268</v>
      </c>
      <c r="B65" s="184" t="s">
        <v>269</v>
      </c>
      <c r="C65" s="133" t="s">
        <v>46</v>
      </c>
      <c r="D65" s="86" t="s">
        <v>117</v>
      </c>
      <c r="E65" s="85" t="s">
        <v>38</v>
      </c>
      <c r="F65" s="173">
        <v>3577440</v>
      </c>
      <c r="G65" s="85">
        <v>31904</v>
      </c>
      <c r="H65" s="140"/>
      <c r="I65" s="86" t="s">
        <v>132</v>
      </c>
      <c r="J65" s="85" t="s">
        <v>27</v>
      </c>
      <c r="K65" s="140"/>
      <c r="L65" s="85"/>
      <c r="M65" s="85"/>
      <c r="N65" s="85"/>
      <c r="O65" s="267" t="s">
        <v>299</v>
      </c>
      <c r="P65" s="86" t="s">
        <v>105</v>
      </c>
      <c r="Q65" s="139">
        <v>7154880</v>
      </c>
      <c r="R65" s="139">
        <v>3577440</v>
      </c>
      <c r="S65" s="144"/>
      <c r="T65" s="144"/>
      <c r="U65" s="86" t="s">
        <v>106</v>
      </c>
      <c r="V65" s="122">
        <v>43084</v>
      </c>
      <c r="W65" s="122">
        <v>43813</v>
      </c>
      <c r="X65" s="87">
        <v>43056</v>
      </c>
      <c r="Y65" s="99" t="s">
        <v>118</v>
      </c>
      <c r="Z65" s="169"/>
    </row>
    <row r="66" spans="1:26" ht="23.25" customHeight="1">
      <c r="A66" s="143" t="s">
        <v>297</v>
      </c>
      <c r="B66" s="266" t="s">
        <v>298</v>
      </c>
      <c r="C66" s="133" t="s">
        <v>46</v>
      </c>
      <c r="D66" s="123" t="s">
        <v>111</v>
      </c>
      <c r="E66" s="85" t="s">
        <v>38</v>
      </c>
      <c r="F66" s="173">
        <v>346886.40000000002</v>
      </c>
      <c r="G66" s="85">
        <v>33301</v>
      </c>
      <c r="H66" s="140"/>
      <c r="I66" s="86" t="s">
        <v>132</v>
      </c>
      <c r="J66" s="85"/>
      <c r="K66" s="140"/>
      <c r="L66" s="85" t="s">
        <v>27</v>
      </c>
      <c r="M66" s="85"/>
      <c r="N66" s="85"/>
      <c r="O66" s="267" t="s">
        <v>300</v>
      </c>
      <c r="P66" s="86" t="s">
        <v>107</v>
      </c>
      <c r="Q66" s="139">
        <v>693772.80000000005</v>
      </c>
      <c r="R66" s="139">
        <f>(Q66/24)*12</f>
        <v>346886.40000000002</v>
      </c>
      <c r="S66" s="144"/>
      <c r="T66" s="144"/>
      <c r="U66" s="86" t="s">
        <v>90</v>
      </c>
      <c r="V66" s="122">
        <v>43061</v>
      </c>
      <c r="W66" s="122">
        <v>43790</v>
      </c>
      <c r="X66" s="87">
        <v>43053</v>
      </c>
      <c r="Y66" s="99" t="s">
        <v>112</v>
      </c>
      <c r="Z66" s="169"/>
    </row>
    <row r="67" spans="1:26" ht="27.75" customHeight="1">
      <c r="A67" s="200"/>
      <c r="B67" s="201"/>
      <c r="C67" s="190" t="s">
        <v>60</v>
      </c>
      <c r="D67" s="193" t="s">
        <v>234</v>
      </c>
      <c r="E67" s="170" t="s">
        <v>38</v>
      </c>
      <c r="F67" s="194"/>
      <c r="G67" s="170">
        <v>33104</v>
      </c>
      <c r="H67" s="176"/>
      <c r="I67" s="154"/>
      <c r="J67" s="170"/>
      <c r="K67" s="176"/>
      <c r="L67" s="170"/>
      <c r="M67" s="170"/>
      <c r="N67" s="170" t="s">
        <v>280</v>
      </c>
      <c r="O67" s="170" t="s">
        <v>260</v>
      </c>
      <c r="P67" s="154" t="s">
        <v>115</v>
      </c>
      <c r="Q67" s="185">
        <v>435467.48</v>
      </c>
      <c r="R67" s="185">
        <f>Q67-113811.24</f>
        <v>321656.24</v>
      </c>
      <c r="S67" s="195"/>
      <c r="T67" s="195"/>
      <c r="U67" s="186" t="s">
        <v>116</v>
      </c>
      <c r="V67" s="163">
        <v>43060</v>
      </c>
      <c r="W67" s="196">
        <v>43425</v>
      </c>
      <c r="X67" s="180">
        <v>43061</v>
      </c>
      <c r="Y67" s="187"/>
      <c r="Z67" s="169"/>
    </row>
    <row r="68" spans="1:26" ht="24" customHeight="1">
      <c r="A68" s="138" t="s">
        <v>159</v>
      </c>
      <c r="B68" s="86" t="s">
        <v>160</v>
      </c>
      <c r="C68" s="86" t="s">
        <v>161</v>
      </c>
      <c r="D68" s="86" t="s">
        <v>162</v>
      </c>
      <c r="E68" s="85" t="s">
        <v>38</v>
      </c>
      <c r="F68" s="173">
        <v>31900</v>
      </c>
      <c r="G68" s="85">
        <v>33104</v>
      </c>
      <c r="H68" s="148"/>
      <c r="I68" s="86" t="s">
        <v>132</v>
      </c>
      <c r="J68" s="85"/>
      <c r="K68" s="148"/>
      <c r="L68" s="85"/>
      <c r="M68" s="85" t="s">
        <v>27</v>
      </c>
      <c r="N68" s="85"/>
      <c r="O68" s="85" t="s">
        <v>163</v>
      </c>
      <c r="P68" s="154" t="s">
        <v>121</v>
      </c>
      <c r="Q68" s="140"/>
      <c r="R68" s="139">
        <v>31900</v>
      </c>
      <c r="S68" s="144"/>
      <c r="T68" s="144"/>
      <c r="U68" s="86" t="s">
        <v>39</v>
      </c>
      <c r="V68" s="87">
        <v>43101</v>
      </c>
      <c r="W68" s="87">
        <v>43160</v>
      </c>
      <c r="X68" s="87">
        <v>43091</v>
      </c>
      <c r="Y68" s="99"/>
      <c r="Z68" s="169"/>
    </row>
    <row r="69" spans="1:26" ht="24" customHeight="1">
      <c r="A69" s="198"/>
      <c r="B69" s="199"/>
      <c r="C69" s="133" t="s">
        <v>161</v>
      </c>
      <c r="D69" s="123" t="s">
        <v>233</v>
      </c>
      <c r="E69" s="85" t="s">
        <v>38</v>
      </c>
      <c r="F69" s="173"/>
      <c r="G69" s="85">
        <v>35801</v>
      </c>
      <c r="H69" s="148"/>
      <c r="I69" s="86" t="s">
        <v>132</v>
      </c>
      <c r="J69" s="85"/>
      <c r="K69" s="148"/>
      <c r="L69" s="85"/>
      <c r="M69" s="85" t="s">
        <v>27</v>
      </c>
      <c r="N69" s="85"/>
      <c r="O69" s="85" t="s">
        <v>259</v>
      </c>
      <c r="P69" s="154" t="s">
        <v>113</v>
      </c>
      <c r="Q69" s="140"/>
      <c r="R69" s="139">
        <v>13309.72</v>
      </c>
      <c r="S69" s="144"/>
      <c r="T69" s="144"/>
      <c r="U69" s="86" t="s">
        <v>114</v>
      </c>
      <c r="V69" s="122">
        <v>43101</v>
      </c>
      <c r="W69" s="122">
        <v>43159</v>
      </c>
      <c r="X69" s="87">
        <v>43066</v>
      </c>
      <c r="Y69" s="99"/>
      <c r="Z69" s="169"/>
    </row>
    <row r="70" spans="1:26" ht="24" customHeight="1">
      <c r="A70" s="198"/>
      <c r="B70" s="199"/>
      <c r="C70" s="133" t="s">
        <v>161</v>
      </c>
      <c r="D70" s="154" t="s">
        <v>285</v>
      </c>
      <c r="E70" s="85" t="s">
        <v>38</v>
      </c>
      <c r="F70" s="173"/>
      <c r="G70" s="85"/>
      <c r="H70" s="148"/>
      <c r="I70" s="86"/>
      <c r="J70" s="85"/>
      <c r="K70" s="148"/>
      <c r="L70" s="85"/>
      <c r="M70" s="85" t="s">
        <v>27</v>
      </c>
      <c r="N70" s="85"/>
      <c r="O70" s="85" t="s">
        <v>284</v>
      </c>
      <c r="P70" s="154" t="s">
        <v>283</v>
      </c>
      <c r="Q70" s="140"/>
      <c r="R70" s="139">
        <v>6500.64</v>
      </c>
      <c r="S70" s="144"/>
      <c r="T70" s="144"/>
      <c r="U70" s="86" t="s">
        <v>286</v>
      </c>
      <c r="V70" s="164">
        <v>43101</v>
      </c>
      <c r="W70" s="164">
        <v>43159</v>
      </c>
      <c r="X70" s="87">
        <v>43454</v>
      </c>
      <c r="Y70" s="99"/>
      <c r="Z70" s="169"/>
    </row>
    <row r="71" spans="1:26" ht="24.75" customHeight="1">
      <c r="A71" s="138" t="s">
        <v>153</v>
      </c>
      <c r="B71" s="86" t="s">
        <v>154</v>
      </c>
      <c r="C71" s="133" t="s">
        <v>155</v>
      </c>
      <c r="D71" s="123" t="s">
        <v>156</v>
      </c>
      <c r="E71" s="85" t="s">
        <v>38</v>
      </c>
      <c r="F71" s="173">
        <v>31220.89</v>
      </c>
      <c r="G71" s="86" t="s">
        <v>278</v>
      </c>
      <c r="H71" s="148"/>
      <c r="I71" s="86" t="s">
        <v>129</v>
      </c>
      <c r="J71" s="85"/>
      <c r="K71" s="148"/>
      <c r="L71" s="85" t="s">
        <v>27</v>
      </c>
      <c r="M71" s="85"/>
      <c r="N71" s="85"/>
      <c r="O71" s="85" t="s">
        <v>157</v>
      </c>
      <c r="P71" s="154" t="s">
        <v>152</v>
      </c>
      <c r="Q71" s="140"/>
      <c r="R71" s="139">
        <v>78052.240000000005</v>
      </c>
      <c r="S71" s="86"/>
      <c r="T71" s="86"/>
      <c r="U71" s="86" t="s">
        <v>68</v>
      </c>
      <c r="V71" s="122">
        <v>43101</v>
      </c>
      <c r="W71" s="122">
        <v>43122</v>
      </c>
      <c r="X71" s="87">
        <v>43097</v>
      </c>
      <c r="Y71" s="99"/>
      <c r="Z71" s="169"/>
    </row>
    <row r="72" spans="1:26" ht="22.5" customHeight="1">
      <c r="A72" s="188" t="s">
        <v>175</v>
      </c>
      <c r="B72" s="189" t="s">
        <v>176</v>
      </c>
      <c r="C72" s="190" t="s">
        <v>161</v>
      </c>
      <c r="D72" s="123" t="s">
        <v>174</v>
      </c>
      <c r="E72" s="153" t="s">
        <v>38</v>
      </c>
      <c r="F72" s="191">
        <v>180000</v>
      </c>
      <c r="G72" s="153">
        <v>34701</v>
      </c>
      <c r="H72" s="192"/>
      <c r="I72" s="123" t="s">
        <v>132</v>
      </c>
      <c r="J72" s="153"/>
      <c r="K72" s="192"/>
      <c r="L72" s="153" t="s">
        <v>27</v>
      </c>
      <c r="M72" s="153"/>
      <c r="N72" s="153"/>
      <c r="O72" s="153" t="s">
        <v>177</v>
      </c>
      <c r="P72" s="154" t="s">
        <v>173</v>
      </c>
      <c r="Q72" s="176"/>
      <c r="R72" s="177">
        <v>180000</v>
      </c>
      <c r="S72" s="123"/>
      <c r="T72" s="123"/>
      <c r="U72" s="123" t="s">
        <v>178</v>
      </c>
      <c r="V72" s="87">
        <v>43101</v>
      </c>
      <c r="W72" s="87">
        <v>43155</v>
      </c>
      <c r="X72" s="87">
        <v>43098</v>
      </c>
      <c r="Y72" s="99"/>
      <c r="Z72" s="169"/>
    </row>
    <row r="73" spans="1:26" ht="21" customHeight="1">
      <c r="A73" s="145" t="s">
        <v>253</v>
      </c>
      <c r="B73" s="184" t="s">
        <v>254</v>
      </c>
      <c r="C73" s="86" t="s">
        <v>161</v>
      </c>
      <c r="D73" s="86" t="s">
        <v>255</v>
      </c>
      <c r="E73" s="85" t="s">
        <v>38</v>
      </c>
      <c r="F73" s="173">
        <v>1311634.07</v>
      </c>
      <c r="G73" s="85">
        <v>34501</v>
      </c>
      <c r="H73" s="102"/>
      <c r="I73" s="86" t="s">
        <v>132</v>
      </c>
      <c r="J73" s="85" t="s">
        <v>27</v>
      </c>
      <c r="K73" s="102"/>
      <c r="L73" s="102"/>
      <c r="M73" s="102"/>
      <c r="N73" s="103"/>
      <c r="O73" s="153" t="s">
        <v>257</v>
      </c>
      <c r="P73" s="154" t="s">
        <v>256</v>
      </c>
      <c r="Q73" s="139">
        <v>4292024.3499999996</v>
      </c>
      <c r="R73" s="139">
        <v>1311634.07</v>
      </c>
      <c r="S73" s="104"/>
      <c r="T73" s="104"/>
      <c r="U73" s="123" t="s">
        <v>258</v>
      </c>
      <c r="V73" s="87">
        <v>43101</v>
      </c>
      <c r="W73" s="87">
        <v>43190</v>
      </c>
      <c r="X73" s="87" t="s">
        <v>208</v>
      </c>
      <c r="Y73" s="99"/>
      <c r="Z73" s="169"/>
    </row>
    <row r="74" spans="1:26" ht="20.25" customHeight="1">
      <c r="A74" s="150"/>
      <c r="B74" s="151"/>
      <c r="C74" s="118">
        <v>2018</v>
      </c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18">
        <v>2018</v>
      </c>
      <c r="P74" s="151"/>
      <c r="Q74" s="151"/>
      <c r="R74" s="151"/>
      <c r="S74" s="151"/>
      <c r="T74" s="151"/>
      <c r="U74" s="118">
        <v>2018</v>
      </c>
      <c r="V74" s="151"/>
      <c r="W74" s="151"/>
      <c r="X74" s="152"/>
      <c r="Y74" s="117" t="s">
        <v>62</v>
      </c>
    </row>
    <row r="75" spans="1:26" ht="24" customHeight="1">
      <c r="A75" s="138" t="s">
        <v>243</v>
      </c>
      <c r="B75" s="138" t="s">
        <v>244</v>
      </c>
      <c r="C75" s="133" t="s">
        <v>192</v>
      </c>
      <c r="D75" s="86" t="s">
        <v>69</v>
      </c>
      <c r="E75" s="85" t="s">
        <v>38</v>
      </c>
      <c r="F75" s="139">
        <f>168779.11+23683.82</f>
        <v>192462.93</v>
      </c>
      <c r="G75" s="85">
        <v>37104</v>
      </c>
      <c r="H75" s="85">
        <v>37000</v>
      </c>
      <c r="I75" s="86" t="s">
        <v>129</v>
      </c>
      <c r="J75" s="85"/>
      <c r="K75" s="140"/>
      <c r="L75" s="140"/>
      <c r="M75" s="85" t="s">
        <v>27</v>
      </c>
      <c r="N75" s="141"/>
      <c r="O75" s="85" t="s">
        <v>196</v>
      </c>
      <c r="P75" s="86" t="s">
        <v>123</v>
      </c>
      <c r="Q75" s="140"/>
      <c r="R75" s="139">
        <v>200000</v>
      </c>
      <c r="S75" s="139">
        <v>80000</v>
      </c>
      <c r="T75" s="142"/>
      <c r="U75" s="86" t="s">
        <v>68</v>
      </c>
      <c r="V75" s="87">
        <v>43123</v>
      </c>
      <c r="W75" s="87">
        <v>43160</v>
      </c>
      <c r="X75" s="87">
        <v>43137</v>
      </c>
      <c r="Y75" s="99" t="s">
        <v>84</v>
      </c>
    </row>
    <row r="76" spans="1:26" ht="29.25" customHeight="1">
      <c r="A76" s="143" t="s">
        <v>229</v>
      </c>
      <c r="B76" s="143" t="s">
        <v>230</v>
      </c>
      <c r="C76" s="133" t="s">
        <v>40</v>
      </c>
      <c r="D76" s="123" t="s">
        <v>126</v>
      </c>
      <c r="E76" s="85" t="s">
        <v>38</v>
      </c>
      <c r="F76" s="139">
        <v>9700000</v>
      </c>
      <c r="G76" s="85">
        <v>12201</v>
      </c>
      <c r="H76" s="85">
        <v>12000</v>
      </c>
      <c r="I76" s="86" t="s">
        <v>132</v>
      </c>
      <c r="J76" s="85"/>
      <c r="K76" s="140"/>
      <c r="L76" s="85" t="s">
        <v>27</v>
      </c>
      <c r="M76" s="85"/>
      <c r="N76" s="123" t="s">
        <v>231</v>
      </c>
      <c r="O76" s="85" t="s">
        <v>195</v>
      </c>
      <c r="P76" s="86" t="s">
        <v>125</v>
      </c>
      <c r="Q76" s="140"/>
      <c r="R76" s="139">
        <v>9755008</v>
      </c>
      <c r="S76" s="139">
        <v>3902003.2000000002</v>
      </c>
      <c r="T76" s="144"/>
      <c r="U76" s="86" t="s">
        <v>124</v>
      </c>
      <c r="V76" s="87">
        <v>43145</v>
      </c>
      <c r="W76" s="87">
        <v>43465</v>
      </c>
      <c r="X76" s="87">
        <v>43158</v>
      </c>
      <c r="Y76" s="99"/>
    </row>
    <row r="77" spans="1:26" ht="23.25" customHeight="1">
      <c r="A77" s="145" t="s">
        <v>232</v>
      </c>
      <c r="B77" s="138" t="s">
        <v>198</v>
      </c>
      <c r="C77" s="133" t="s">
        <v>189</v>
      </c>
      <c r="D77" s="123" t="s">
        <v>199</v>
      </c>
      <c r="E77" s="85" t="s">
        <v>38</v>
      </c>
      <c r="F77" s="139">
        <v>90000</v>
      </c>
      <c r="G77" s="85">
        <v>31201</v>
      </c>
      <c r="H77" s="85">
        <v>31000</v>
      </c>
      <c r="I77" s="86" t="s">
        <v>132</v>
      </c>
      <c r="J77" s="85"/>
      <c r="K77" s="140"/>
      <c r="L77" s="140"/>
      <c r="M77" s="85" t="s">
        <v>27</v>
      </c>
      <c r="N77" s="141"/>
      <c r="O77" s="85" t="s">
        <v>194</v>
      </c>
      <c r="P77" s="86" t="s">
        <v>193</v>
      </c>
      <c r="Q77" s="140"/>
      <c r="R77" s="139">
        <v>90000</v>
      </c>
      <c r="S77" s="139">
        <v>36000</v>
      </c>
      <c r="T77" s="144"/>
      <c r="U77" s="86" t="s">
        <v>197</v>
      </c>
      <c r="V77" s="87">
        <v>43151</v>
      </c>
      <c r="W77" s="87">
        <v>43465</v>
      </c>
      <c r="X77" s="87">
        <v>43159</v>
      </c>
      <c r="Y77" s="99"/>
    </row>
    <row r="78" spans="1:26" ht="22.5" customHeight="1">
      <c r="A78" s="145" t="s">
        <v>226</v>
      </c>
      <c r="B78" s="145" t="s">
        <v>227</v>
      </c>
      <c r="C78" s="133" t="s">
        <v>40</v>
      </c>
      <c r="D78" s="123" t="s">
        <v>224</v>
      </c>
      <c r="E78" s="85" t="s">
        <v>225</v>
      </c>
      <c r="F78" s="139">
        <v>500000</v>
      </c>
      <c r="G78" s="85">
        <v>21101</v>
      </c>
      <c r="H78" s="85">
        <v>21000</v>
      </c>
      <c r="I78" s="86" t="s">
        <v>129</v>
      </c>
      <c r="J78" s="85"/>
      <c r="K78" s="140"/>
      <c r="L78" s="85" t="s">
        <v>27</v>
      </c>
      <c r="M78" s="85"/>
      <c r="N78" s="141"/>
      <c r="O78" s="85" t="s">
        <v>222</v>
      </c>
      <c r="P78" s="86" t="s">
        <v>221</v>
      </c>
      <c r="Q78" s="146"/>
      <c r="R78" s="139">
        <v>241431.96</v>
      </c>
      <c r="S78" s="139"/>
      <c r="T78" s="144"/>
      <c r="U78" s="86" t="s">
        <v>223</v>
      </c>
      <c r="V78" s="122">
        <v>43159</v>
      </c>
      <c r="W78" s="122">
        <v>43165</v>
      </c>
      <c r="X78" s="202"/>
      <c r="Y78" s="99"/>
    </row>
    <row r="79" spans="1:26" ht="30.75" customHeight="1">
      <c r="A79" s="138"/>
      <c r="B79" s="138" t="s">
        <v>215</v>
      </c>
      <c r="C79" s="133" t="s">
        <v>214</v>
      </c>
      <c r="D79" s="86" t="s">
        <v>213</v>
      </c>
      <c r="E79" s="85" t="s">
        <v>38</v>
      </c>
      <c r="F79" s="139">
        <v>76893.899999999994</v>
      </c>
      <c r="G79" s="85">
        <v>35801</v>
      </c>
      <c r="H79" s="85">
        <v>35000</v>
      </c>
      <c r="I79" s="86" t="s">
        <v>132</v>
      </c>
      <c r="J79" s="85"/>
      <c r="K79" s="140"/>
      <c r="L79" s="140"/>
      <c r="M79" s="85" t="s">
        <v>27</v>
      </c>
      <c r="N79" s="141"/>
      <c r="O79" s="267" t="s">
        <v>301</v>
      </c>
      <c r="P79" s="147" t="s">
        <v>220</v>
      </c>
      <c r="Q79" s="140"/>
      <c r="R79" s="139">
        <v>70197.649999999994</v>
      </c>
      <c r="S79" s="144"/>
      <c r="T79" s="144"/>
      <c r="U79" s="86" t="s">
        <v>114</v>
      </c>
      <c r="V79" s="122">
        <v>43160</v>
      </c>
      <c r="W79" s="122">
        <v>43465</v>
      </c>
      <c r="X79" s="202"/>
      <c r="Y79" s="99"/>
    </row>
    <row r="80" spans="1:26" ht="30.75" customHeight="1">
      <c r="A80" s="138" t="s">
        <v>203</v>
      </c>
      <c r="B80" s="138" t="s">
        <v>204</v>
      </c>
      <c r="C80" s="133" t="s">
        <v>189</v>
      </c>
      <c r="D80" s="123" t="s">
        <v>200</v>
      </c>
      <c r="E80" s="85" t="s">
        <v>38</v>
      </c>
      <c r="F80" s="139">
        <v>395166.91</v>
      </c>
      <c r="G80" s="85">
        <v>32502</v>
      </c>
      <c r="H80" s="85">
        <v>32000</v>
      </c>
      <c r="I80" s="86" t="s">
        <v>132</v>
      </c>
      <c r="J80" s="85" t="s">
        <v>27</v>
      </c>
      <c r="K80" s="148"/>
      <c r="L80" s="148"/>
      <c r="M80" s="148"/>
      <c r="N80" s="148"/>
      <c r="O80" s="85" t="s">
        <v>166</v>
      </c>
      <c r="P80" s="86" t="s">
        <v>201</v>
      </c>
      <c r="Q80" s="149"/>
      <c r="R80" s="139">
        <v>395166.91</v>
      </c>
      <c r="S80" s="139">
        <v>158066.76</v>
      </c>
      <c r="T80" s="144"/>
      <c r="U80" s="86" t="s">
        <v>202</v>
      </c>
      <c r="V80" s="122">
        <v>43158</v>
      </c>
      <c r="W80" s="122">
        <v>43181</v>
      </c>
      <c r="X80" s="87">
        <v>43462</v>
      </c>
      <c r="Y80" s="99"/>
    </row>
    <row r="81" spans="1:25" ht="24" customHeight="1">
      <c r="A81" s="138" t="s">
        <v>208</v>
      </c>
      <c r="B81" s="138" t="s">
        <v>208</v>
      </c>
      <c r="C81" s="133" t="s">
        <v>206</v>
      </c>
      <c r="D81" s="123" t="s">
        <v>207</v>
      </c>
      <c r="E81" s="85" t="s">
        <v>38</v>
      </c>
      <c r="F81" s="139" t="s">
        <v>228</v>
      </c>
      <c r="G81" s="85" t="s">
        <v>228</v>
      </c>
      <c r="H81" s="85" t="s">
        <v>228</v>
      </c>
      <c r="I81" s="86" t="s">
        <v>228</v>
      </c>
      <c r="J81" s="85" t="s">
        <v>27</v>
      </c>
      <c r="K81" s="140"/>
      <c r="L81" s="140"/>
      <c r="M81" s="85"/>
      <c r="N81" s="141"/>
      <c r="O81" s="85" t="s">
        <v>83</v>
      </c>
      <c r="P81" s="86" t="s">
        <v>205</v>
      </c>
      <c r="Q81" s="140"/>
      <c r="R81" s="139" t="s">
        <v>208</v>
      </c>
      <c r="S81" s="139" t="s">
        <v>208</v>
      </c>
      <c r="T81" s="144"/>
      <c r="U81" s="86" t="s">
        <v>66</v>
      </c>
      <c r="V81" s="122">
        <v>43159</v>
      </c>
      <c r="W81" s="122">
        <v>44216</v>
      </c>
      <c r="X81" s="87">
        <v>43159</v>
      </c>
      <c r="Y81" s="99"/>
    </row>
    <row r="82" spans="1:25" ht="26.25" customHeight="1">
      <c r="A82" s="138" t="s">
        <v>210</v>
      </c>
      <c r="B82" s="138" t="s">
        <v>211</v>
      </c>
      <c r="C82" s="86" t="s">
        <v>40</v>
      </c>
      <c r="D82" s="86" t="s">
        <v>212</v>
      </c>
      <c r="E82" s="85" t="s">
        <v>38</v>
      </c>
      <c r="F82" s="139">
        <v>85000</v>
      </c>
      <c r="G82" s="85">
        <v>34401</v>
      </c>
      <c r="H82" s="85">
        <v>34000</v>
      </c>
      <c r="I82" s="86" t="s">
        <v>129</v>
      </c>
      <c r="J82" s="85"/>
      <c r="K82" s="140"/>
      <c r="L82" s="140"/>
      <c r="M82" s="85" t="s">
        <v>27</v>
      </c>
      <c r="N82" s="141"/>
      <c r="O82" s="267" t="s">
        <v>295</v>
      </c>
      <c r="P82" s="147" t="s">
        <v>219</v>
      </c>
      <c r="Q82" s="140"/>
      <c r="R82" s="139">
        <v>84309.15</v>
      </c>
      <c r="S82" s="144"/>
      <c r="T82" s="144"/>
      <c r="U82" s="86" t="s">
        <v>209</v>
      </c>
      <c r="V82" s="122">
        <v>43160</v>
      </c>
      <c r="W82" s="122">
        <v>43465</v>
      </c>
      <c r="X82" s="87">
        <v>43159</v>
      </c>
      <c r="Y82" s="99"/>
    </row>
    <row r="83" spans="1:25" ht="22.5" customHeight="1"/>
    <row r="84" spans="1:25" s="1" customFormat="1" ht="18">
      <c r="A84" s="84"/>
      <c r="B84" s="84"/>
      <c r="E84"/>
      <c r="F84" s="2"/>
      <c r="G84"/>
      <c r="H84"/>
      <c r="I84" s="100"/>
      <c r="J84"/>
      <c r="K84"/>
      <c r="L84"/>
      <c r="M84"/>
      <c r="N84" s="3"/>
      <c r="O84"/>
      <c r="P84" s="47"/>
      <c r="Q84" s="47"/>
      <c r="R84" s="4"/>
      <c r="S84" s="4"/>
      <c r="T84" s="4"/>
      <c r="V84"/>
      <c r="W84" s="83"/>
      <c r="X84" s="83"/>
    </row>
    <row r="85" spans="1:25" s="1" customFormat="1" ht="18">
      <c r="A85" s="84"/>
      <c r="B85" s="84"/>
      <c r="E85"/>
      <c r="F85" s="2"/>
      <c r="G85"/>
      <c r="H85"/>
      <c r="I85" s="100"/>
      <c r="J85"/>
      <c r="K85"/>
      <c r="L85"/>
      <c r="M85"/>
      <c r="N85" s="3"/>
      <c r="O85"/>
      <c r="P85" s="47"/>
      <c r="Q85" s="47"/>
      <c r="R85" s="4"/>
      <c r="S85" s="4"/>
      <c r="T85" s="4"/>
      <c r="V85"/>
      <c r="W85" s="83"/>
      <c r="X85" s="83"/>
    </row>
    <row r="86" spans="1:25" s="1" customFormat="1" ht="18">
      <c r="A86" s="84"/>
      <c r="B86" s="84"/>
      <c r="E86"/>
      <c r="F86" s="2"/>
      <c r="G86"/>
      <c r="H86"/>
      <c r="I86" s="100"/>
      <c r="J86"/>
      <c r="K86"/>
      <c r="L86"/>
      <c r="M86"/>
      <c r="N86" s="3"/>
      <c r="O86"/>
      <c r="P86" s="47"/>
      <c r="Q86" s="47"/>
      <c r="R86" s="4"/>
      <c r="S86" s="4"/>
      <c r="T86" s="4"/>
      <c r="V86"/>
      <c r="W86" s="83"/>
      <c r="X86" s="83"/>
    </row>
    <row r="87" spans="1:25" s="1" customFormat="1" ht="18">
      <c r="A87" s="84"/>
      <c r="B87" s="84"/>
      <c r="E87"/>
      <c r="F87" s="101"/>
      <c r="G87"/>
      <c r="H87"/>
      <c r="I87"/>
      <c r="J87"/>
      <c r="K87"/>
      <c r="L87"/>
      <c r="M87"/>
      <c r="N87" s="3"/>
      <c r="O87"/>
      <c r="P87" s="47"/>
      <c r="Q87" s="47"/>
      <c r="R87" s="4"/>
      <c r="S87" s="4"/>
      <c r="T87" s="4"/>
      <c r="V87"/>
      <c r="W87" s="83"/>
      <c r="X87" s="83"/>
    </row>
  </sheetData>
  <autoFilter ref="A25:Y38">
    <filterColumn colId="6" showButton="0"/>
    <filterColumn colId="9" showButton="0"/>
    <filterColumn colId="11" showButton="0"/>
  </autoFilter>
  <mergeCells count="81">
    <mergeCell ref="C56:C57"/>
    <mergeCell ref="A45:A46"/>
    <mergeCell ref="B45:B46"/>
    <mergeCell ref="U61:U64"/>
    <mergeCell ref="V61:V64"/>
    <mergeCell ref="P58:P60"/>
    <mergeCell ref="O58:O60"/>
    <mergeCell ref="R58:R60"/>
    <mergeCell ref="C45:C46"/>
    <mergeCell ref="D45:D46"/>
    <mergeCell ref="E45:E46"/>
    <mergeCell ref="O45:O46"/>
    <mergeCell ref="R45:R46"/>
    <mergeCell ref="U48:U54"/>
    <mergeCell ref="R48:R54"/>
    <mergeCell ref="Q48:Q54"/>
    <mergeCell ref="W61:W64"/>
    <mergeCell ref="X61:X64"/>
    <mergeCell ref="J56:J57"/>
    <mergeCell ref="O56:O57"/>
    <mergeCell ref="P56:P57"/>
    <mergeCell ref="U56:U57"/>
    <mergeCell ref="V56:V57"/>
    <mergeCell ref="W56:W57"/>
    <mergeCell ref="R61:R64"/>
    <mergeCell ref="Q61:Q64"/>
    <mergeCell ref="O61:O64"/>
    <mergeCell ref="P61:P64"/>
    <mergeCell ref="S61:S64"/>
    <mergeCell ref="S58:S60"/>
    <mergeCell ref="U58:U60"/>
    <mergeCell ref="Q58:Q60"/>
    <mergeCell ref="P48:P54"/>
    <mergeCell ref="O48:O54"/>
    <mergeCell ref="X33:X35"/>
    <mergeCell ref="V58:V60"/>
    <mergeCell ref="W58:W60"/>
    <mergeCell ref="X58:X60"/>
    <mergeCell ref="W48:W54"/>
    <mergeCell ref="X48:X54"/>
    <mergeCell ref="W45:W46"/>
    <mergeCell ref="X45:X46"/>
    <mergeCell ref="W36:W38"/>
    <mergeCell ref="X36:X38"/>
    <mergeCell ref="V48:V54"/>
    <mergeCell ref="V45:V46"/>
    <mergeCell ref="W33:W35"/>
    <mergeCell ref="S48:S54"/>
    <mergeCell ref="X25:X27"/>
    <mergeCell ref="C4:R4"/>
    <mergeCell ref="A8:W8"/>
    <mergeCell ref="A9:K9"/>
    <mergeCell ref="A10:K10"/>
    <mergeCell ref="M10:X10"/>
    <mergeCell ref="A11:K11"/>
    <mergeCell ref="A14:X14"/>
    <mergeCell ref="A22:X22"/>
    <mergeCell ref="G25:H25"/>
    <mergeCell ref="J25:K26"/>
    <mergeCell ref="L25:M26"/>
    <mergeCell ref="U25:U27"/>
    <mergeCell ref="S25:S27"/>
    <mergeCell ref="V25:V27"/>
    <mergeCell ref="W25:W27"/>
    <mergeCell ref="N25:N27"/>
    <mergeCell ref="P25:P27"/>
    <mergeCell ref="Q25:Q27"/>
    <mergeCell ref="R25:R27"/>
    <mergeCell ref="T25:T27"/>
    <mergeCell ref="J33:J35"/>
    <mergeCell ref="Q33:Q35"/>
    <mergeCell ref="J36:J38"/>
    <mergeCell ref="U36:U38"/>
    <mergeCell ref="V36:V38"/>
    <mergeCell ref="Q36:Q38"/>
    <mergeCell ref="U33:U35"/>
    <mergeCell ref="V33:V35"/>
    <mergeCell ref="P33:P35"/>
    <mergeCell ref="O33:O35"/>
    <mergeCell ref="P36:P38"/>
    <mergeCell ref="O36:O38"/>
  </mergeCells>
  <printOptions horizontalCentered="1"/>
  <pageMargins left="0.7" right="0.7" top="0.75" bottom="0.75" header="0.3" footer="0.3"/>
  <pageSetup scale="4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view="pageBreakPreview" topLeftCell="G1" zoomScaleNormal="130" zoomScaleSheetLayoutView="100" workbookViewId="0">
      <selection activeCell="U13" sqref="U13"/>
    </sheetView>
  </sheetViews>
  <sheetFormatPr baseColWidth="10" defaultRowHeight="12.75"/>
  <cols>
    <col min="1" max="1" width="11.7109375" style="60" hidden="1" customWidth="1"/>
    <col min="2" max="2" width="15.5703125" style="60" hidden="1" customWidth="1"/>
    <col min="3" max="3" width="29.42578125" style="1" customWidth="1"/>
    <col min="4" max="4" width="37.140625" style="1" customWidth="1"/>
    <col min="5" max="5" width="5" hidden="1" customWidth="1"/>
    <col min="6" max="6" width="20.5703125" style="2" hidden="1" customWidth="1"/>
    <col min="7" max="9" width="7.85546875" bestFit="1" customWidth="1"/>
    <col min="10" max="10" width="4.42578125" customWidth="1"/>
    <col min="11" max="11" width="4" customWidth="1"/>
    <col min="12" max="12" width="5.140625" customWidth="1"/>
    <col min="13" max="13" width="3.7109375" customWidth="1"/>
    <col min="14" max="14" width="15.7109375" style="3" customWidth="1"/>
    <col min="15" max="15" width="20.28515625" customWidth="1"/>
    <col min="16" max="16" width="12.5703125" style="47" bestFit="1" customWidth="1"/>
    <col min="17" max="17" width="15.140625" style="47" customWidth="1"/>
    <col min="18" max="18" width="14.28515625" style="4" customWidth="1"/>
    <col min="19" max="19" width="14.28515625" style="4" hidden="1" customWidth="1"/>
    <col min="20" max="20" width="14.5703125" style="4" hidden="1" customWidth="1"/>
    <col min="21" max="21" width="29.5703125" style="1" customWidth="1"/>
    <col min="22" max="22" width="10.5703125" customWidth="1"/>
    <col min="23" max="23" width="10.140625" style="83" customWidth="1"/>
    <col min="24" max="24" width="11.85546875" style="83" customWidth="1"/>
    <col min="25" max="25" width="12.5703125" hidden="1" customWidth="1"/>
    <col min="26" max="26" width="32.42578125" customWidth="1"/>
  </cols>
  <sheetData>
    <row r="1" spans="1:25" ht="38.25" customHeight="1">
      <c r="C1" s="347" t="s">
        <v>316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5">
      <c r="A3" s="305" t="s">
        <v>28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5">
      <c r="A5" s="306" t="s">
        <v>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</row>
    <row r="6" spans="1: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5" ht="13.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5" ht="90.75" customHeight="1">
      <c r="A8" s="31" t="s">
        <v>17</v>
      </c>
      <c r="B8" s="206" t="s">
        <v>61</v>
      </c>
      <c r="C8" s="210" t="s">
        <v>18</v>
      </c>
      <c r="D8" s="31" t="s">
        <v>0</v>
      </c>
      <c r="E8" s="31" t="s">
        <v>1</v>
      </c>
      <c r="F8" s="32" t="s">
        <v>2</v>
      </c>
      <c r="G8" s="349" t="s">
        <v>3</v>
      </c>
      <c r="H8" s="349"/>
      <c r="I8" s="211" t="s">
        <v>33</v>
      </c>
      <c r="J8" s="350" t="s">
        <v>12</v>
      </c>
      <c r="K8" s="350"/>
      <c r="L8" s="350" t="s">
        <v>13</v>
      </c>
      <c r="M8" s="350"/>
      <c r="N8" s="297" t="s">
        <v>14</v>
      </c>
      <c r="O8" s="31" t="s">
        <v>4</v>
      </c>
      <c r="P8" s="297" t="s">
        <v>5</v>
      </c>
      <c r="Q8" s="297" t="s">
        <v>29</v>
      </c>
      <c r="R8" s="297" t="s">
        <v>30</v>
      </c>
      <c r="S8" s="297" t="s">
        <v>31</v>
      </c>
      <c r="T8" s="297" t="s">
        <v>34</v>
      </c>
      <c r="U8" s="297" t="s">
        <v>6</v>
      </c>
      <c r="V8" s="297" t="s">
        <v>8</v>
      </c>
      <c r="W8" s="297" t="s">
        <v>292</v>
      </c>
      <c r="X8" s="340" t="s">
        <v>7</v>
      </c>
      <c r="Y8" s="209" t="s">
        <v>35</v>
      </c>
    </row>
    <row r="9" spans="1:25">
      <c r="A9" s="33"/>
      <c r="B9" s="207"/>
      <c r="C9" s="212"/>
      <c r="D9" s="33"/>
      <c r="E9" s="33"/>
      <c r="F9" s="88"/>
      <c r="G9" s="204"/>
      <c r="H9" s="204"/>
      <c r="I9" s="205"/>
      <c r="J9" s="351"/>
      <c r="K9" s="351"/>
      <c r="L9" s="351"/>
      <c r="M9" s="351"/>
      <c r="N9" s="298"/>
      <c r="O9" s="33"/>
      <c r="P9" s="298"/>
      <c r="Q9" s="298"/>
      <c r="R9" s="298"/>
      <c r="S9" s="298"/>
      <c r="T9" s="298"/>
      <c r="U9" s="298"/>
      <c r="V9" s="298"/>
      <c r="W9" s="298"/>
      <c r="X9" s="341"/>
      <c r="Y9" s="209"/>
    </row>
    <row r="10" spans="1:25" ht="27" customHeight="1" thickBot="1">
      <c r="A10" s="38"/>
      <c r="B10" s="208"/>
      <c r="C10" s="213"/>
      <c r="D10" s="35"/>
      <c r="E10" s="35"/>
      <c r="F10" s="36"/>
      <c r="G10" s="255" t="s">
        <v>10</v>
      </c>
      <c r="H10" s="256" t="s">
        <v>32</v>
      </c>
      <c r="I10" s="257"/>
      <c r="J10" s="256" t="s">
        <v>26</v>
      </c>
      <c r="K10" s="256" t="s">
        <v>11</v>
      </c>
      <c r="L10" s="256" t="s">
        <v>19</v>
      </c>
      <c r="M10" s="256" t="s">
        <v>20</v>
      </c>
      <c r="N10" s="299"/>
      <c r="O10" s="38"/>
      <c r="P10" s="299"/>
      <c r="Q10" s="299"/>
      <c r="R10" s="299"/>
      <c r="S10" s="299"/>
      <c r="T10" s="299"/>
      <c r="U10" s="299"/>
      <c r="V10" s="299"/>
      <c r="W10" s="299"/>
      <c r="X10" s="342"/>
      <c r="Y10" s="209"/>
    </row>
    <row r="11" spans="1:25">
      <c r="A11" s="53"/>
      <c r="B11" s="53"/>
      <c r="C11" s="54"/>
      <c r="D11" s="54"/>
      <c r="E11" s="54"/>
      <c r="F11" s="55"/>
      <c r="G11" s="53"/>
      <c r="H11" s="56"/>
      <c r="I11" s="56"/>
      <c r="J11" s="57"/>
      <c r="K11" s="57"/>
      <c r="L11" s="58"/>
      <c r="M11" s="57"/>
      <c r="N11" s="57"/>
      <c r="O11" s="53"/>
      <c r="P11" s="53"/>
      <c r="Q11" s="53"/>
      <c r="R11" s="59"/>
      <c r="S11" s="59"/>
      <c r="T11" s="59"/>
      <c r="U11" s="53"/>
      <c r="V11" s="53"/>
      <c r="W11" s="53"/>
      <c r="X11"/>
    </row>
    <row r="12" spans="1:25">
      <c r="A12" s="124"/>
      <c r="B12" s="124"/>
      <c r="C12" s="217">
        <v>2015</v>
      </c>
      <c r="D12" s="218"/>
      <c r="E12" s="218"/>
      <c r="F12" s="219"/>
      <c r="G12" s="218"/>
      <c r="H12" s="220"/>
      <c r="I12" s="220"/>
      <c r="J12" s="221"/>
      <c r="K12" s="221"/>
      <c r="L12" s="222"/>
      <c r="M12" s="221"/>
      <c r="N12" s="221"/>
      <c r="O12" s="217">
        <v>2015</v>
      </c>
      <c r="P12" s="218"/>
      <c r="Q12" s="218"/>
      <c r="R12" s="223"/>
      <c r="S12" s="223"/>
      <c r="T12" s="223"/>
      <c r="U12" s="217">
        <v>2015</v>
      </c>
      <c r="V12" s="218"/>
      <c r="W12" s="218"/>
      <c r="X12" s="112"/>
      <c r="Y12" s="108"/>
    </row>
    <row r="13" spans="1:25" ht="87.75" customHeight="1">
      <c r="A13" s="155" t="s">
        <v>274</v>
      </c>
      <c r="B13" s="155" t="s">
        <v>275</v>
      </c>
      <c r="C13" s="224" t="s">
        <v>46</v>
      </c>
      <c r="D13" s="224" t="s">
        <v>52</v>
      </c>
      <c r="E13" s="225" t="s">
        <v>38</v>
      </c>
      <c r="F13" s="226">
        <v>2407725</v>
      </c>
      <c r="G13" s="227">
        <v>31701</v>
      </c>
      <c r="H13" s="225">
        <v>3100</v>
      </c>
      <c r="I13" s="225" t="s">
        <v>132</v>
      </c>
      <c r="J13" s="225" t="s">
        <v>27</v>
      </c>
      <c r="K13" s="225"/>
      <c r="L13" s="225"/>
      <c r="M13" s="225"/>
      <c r="N13" s="224"/>
      <c r="O13" s="215" t="s">
        <v>44</v>
      </c>
      <c r="P13" s="224" t="s">
        <v>41</v>
      </c>
      <c r="Q13" s="228">
        <v>19261800</v>
      </c>
      <c r="R13" s="228">
        <v>2407725</v>
      </c>
      <c r="S13" s="226">
        <f>Q13*0.4</f>
        <v>7704720</v>
      </c>
      <c r="T13" s="226"/>
      <c r="U13" s="224" t="s">
        <v>43</v>
      </c>
      <c r="V13" s="229">
        <v>42140</v>
      </c>
      <c r="W13" s="229">
        <v>43235</v>
      </c>
      <c r="X13" s="229">
        <v>42124</v>
      </c>
      <c r="Y13" s="96" t="s">
        <v>45</v>
      </c>
    </row>
    <row r="14" spans="1:25" ht="84" customHeight="1">
      <c r="A14" s="155" t="s">
        <v>169</v>
      </c>
      <c r="B14" s="155" t="s">
        <v>168</v>
      </c>
      <c r="C14" s="224" t="s">
        <v>189</v>
      </c>
      <c r="D14" s="224" t="s">
        <v>165</v>
      </c>
      <c r="E14" s="225" t="s">
        <v>38</v>
      </c>
      <c r="F14" s="226">
        <f>433725.76+410546.78</f>
        <v>844272.54</v>
      </c>
      <c r="G14" s="227">
        <v>32502</v>
      </c>
      <c r="H14" s="225">
        <v>3200</v>
      </c>
      <c r="I14" s="225" t="s">
        <v>132</v>
      </c>
      <c r="J14" s="224" t="s">
        <v>27</v>
      </c>
      <c r="K14" s="225"/>
      <c r="L14" s="225"/>
      <c r="M14" s="225"/>
      <c r="N14" s="224"/>
      <c r="O14" s="215" t="s">
        <v>166</v>
      </c>
      <c r="P14" s="224" t="s">
        <v>164</v>
      </c>
      <c r="Q14" s="228">
        <v>16848325.109999999</v>
      </c>
      <c r="R14" s="228">
        <f>433725.76+410546.78</f>
        <v>844272.54</v>
      </c>
      <c r="S14" s="230"/>
      <c r="T14" s="226"/>
      <c r="U14" s="224" t="s">
        <v>167</v>
      </c>
      <c r="V14" s="229">
        <v>42086</v>
      </c>
      <c r="W14" s="229">
        <v>43181</v>
      </c>
      <c r="X14" s="229">
        <v>42103</v>
      </c>
      <c r="Y14" s="96"/>
    </row>
    <row r="15" spans="1:25" ht="50.25" customHeight="1">
      <c r="A15" s="155" t="s">
        <v>276</v>
      </c>
      <c r="B15" s="155" t="s">
        <v>277</v>
      </c>
      <c r="C15" s="224" t="s">
        <v>46</v>
      </c>
      <c r="D15" s="224" t="s">
        <v>53</v>
      </c>
      <c r="E15" s="225" t="s">
        <v>38</v>
      </c>
      <c r="F15" s="226">
        <v>72629.509999999995</v>
      </c>
      <c r="G15" s="227">
        <v>31701</v>
      </c>
      <c r="H15" s="225">
        <v>3100</v>
      </c>
      <c r="I15" s="225" t="s">
        <v>132</v>
      </c>
      <c r="J15" s="225" t="s">
        <v>27</v>
      </c>
      <c r="K15" s="225"/>
      <c r="L15" s="225"/>
      <c r="M15" s="225"/>
      <c r="N15" s="224"/>
      <c r="O15" s="215" t="s">
        <v>44</v>
      </c>
      <c r="P15" s="224" t="s">
        <v>42</v>
      </c>
      <c r="Q15" s="228">
        <v>581036.11</v>
      </c>
      <c r="R15" s="228">
        <v>72629.509999999995</v>
      </c>
      <c r="S15" s="230"/>
      <c r="T15" s="226"/>
      <c r="U15" s="224" t="s">
        <v>36</v>
      </c>
      <c r="V15" s="229">
        <v>42140</v>
      </c>
      <c r="W15" s="229">
        <v>43235</v>
      </c>
      <c r="X15" s="229">
        <v>42124</v>
      </c>
      <c r="Y15" s="96" t="s">
        <v>54</v>
      </c>
    </row>
    <row r="16" spans="1:25" ht="90.75" customHeight="1">
      <c r="A16" s="155" t="s">
        <v>184</v>
      </c>
      <c r="B16" s="155" t="s">
        <v>185</v>
      </c>
      <c r="C16" s="224" t="s">
        <v>48</v>
      </c>
      <c r="D16" s="224" t="s">
        <v>183</v>
      </c>
      <c r="E16" s="225" t="s">
        <v>38</v>
      </c>
      <c r="F16" s="226">
        <f>28866.8+86768.4</f>
        <v>115635.2</v>
      </c>
      <c r="G16" s="227">
        <v>35901</v>
      </c>
      <c r="H16" s="225">
        <v>3500</v>
      </c>
      <c r="I16" s="225" t="s">
        <v>132</v>
      </c>
      <c r="J16" s="225" t="s">
        <v>27</v>
      </c>
      <c r="K16" s="225"/>
      <c r="L16" s="225"/>
      <c r="M16" s="225"/>
      <c r="N16" s="224"/>
      <c r="O16" s="215" t="s">
        <v>50</v>
      </c>
      <c r="P16" s="224" t="s">
        <v>47</v>
      </c>
      <c r="Q16" s="226">
        <v>3734573.07</v>
      </c>
      <c r="R16" s="226">
        <f>28866.8+86768.4+283606.58+283606.58</f>
        <v>682848.3600000001</v>
      </c>
      <c r="S16" s="230"/>
      <c r="T16" s="226"/>
      <c r="U16" s="224" t="s">
        <v>37</v>
      </c>
      <c r="V16" s="229">
        <v>42117</v>
      </c>
      <c r="W16" s="229">
        <v>43212</v>
      </c>
      <c r="X16" s="229">
        <v>42131</v>
      </c>
      <c r="Y16" s="96" t="s">
        <v>51</v>
      </c>
    </row>
    <row r="17" spans="1:26" ht="83.25" customHeight="1">
      <c r="A17" s="155" t="s">
        <v>218</v>
      </c>
      <c r="B17" s="155" t="s">
        <v>179</v>
      </c>
      <c r="C17" s="224" t="s">
        <v>48</v>
      </c>
      <c r="D17" s="224" t="s">
        <v>180</v>
      </c>
      <c r="E17" s="225" t="s">
        <v>38</v>
      </c>
      <c r="F17" s="226">
        <f>75423.87+326199.99</f>
        <v>401623.86</v>
      </c>
      <c r="G17" s="227">
        <v>35901</v>
      </c>
      <c r="H17" s="225">
        <v>3500</v>
      </c>
      <c r="I17" s="225" t="s">
        <v>132</v>
      </c>
      <c r="J17" s="225" t="s">
        <v>27</v>
      </c>
      <c r="K17" s="225"/>
      <c r="L17" s="225"/>
      <c r="M17" s="225"/>
      <c r="N17" s="224"/>
      <c r="O17" s="215" t="s">
        <v>57</v>
      </c>
      <c r="P17" s="224" t="s">
        <v>56</v>
      </c>
      <c r="Q17" s="228">
        <v>11059821.789999999</v>
      </c>
      <c r="R17" s="226">
        <f>75423.87+326199.99+133621.89+1006685.74</f>
        <v>1541931.49</v>
      </c>
      <c r="S17" s="230"/>
      <c r="T17" s="226"/>
      <c r="U17" s="224" t="s">
        <v>55</v>
      </c>
      <c r="V17" s="229">
        <v>42156</v>
      </c>
      <c r="W17" s="229">
        <v>43251</v>
      </c>
      <c r="X17" s="229">
        <v>42158</v>
      </c>
      <c r="Y17" s="97" t="s">
        <v>58</v>
      </c>
    </row>
    <row r="18" spans="1:26">
      <c r="A18" s="136"/>
      <c r="B18" s="137"/>
      <c r="C18" s="217">
        <v>2016</v>
      </c>
      <c r="D18" s="136"/>
      <c r="E18" s="110"/>
      <c r="F18" s="231"/>
      <c r="G18" s="112"/>
      <c r="H18" s="112"/>
      <c r="I18" s="136"/>
      <c r="J18" s="110"/>
      <c r="K18" s="112"/>
      <c r="L18" s="112"/>
      <c r="M18" s="110"/>
      <c r="N18" s="232"/>
      <c r="O18" s="214">
        <v>2016</v>
      </c>
      <c r="P18" s="136"/>
      <c r="Q18" s="112"/>
      <c r="R18" s="233"/>
      <c r="S18" s="234"/>
      <c r="T18" s="234"/>
      <c r="U18" s="217">
        <v>2016</v>
      </c>
      <c r="V18" s="235"/>
      <c r="W18" s="235"/>
      <c r="X18" s="235"/>
      <c r="Y18" s="134"/>
    </row>
    <row r="19" spans="1:26" ht="51" customHeight="1">
      <c r="A19" s="155" t="s">
        <v>190</v>
      </c>
      <c r="B19" s="155" t="s">
        <v>191</v>
      </c>
      <c r="C19" s="224" t="s">
        <v>71</v>
      </c>
      <c r="D19" s="224" t="s">
        <v>72</v>
      </c>
      <c r="E19" s="225" t="s">
        <v>38</v>
      </c>
      <c r="F19" s="226">
        <f>13804+64418.8</f>
        <v>78222.8</v>
      </c>
      <c r="G19" s="227">
        <v>32505</v>
      </c>
      <c r="H19" s="225">
        <v>3200</v>
      </c>
      <c r="I19" s="225" t="s">
        <v>132</v>
      </c>
      <c r="J19" s="225"/>
      <c r="K19" s="225"/>
      <c r="L19" s="225"/>
      <c r="M19" s="225" t="s">
        <v>27</v>
      </c>
      <c r="N19" s="224"/>
      <c r="O19" s="215" t="s">
        <v>73</v>
      </c>
      <c r="P19" s="224" t="s">
        <v>70</v>
      </c>
      <c r="Q19" s="228">
        <v>331296</v>
      </c>
      <c r="R19" s="226">
        <f>13804+64418.8</f>
        <v>78222.8</v>
      </c>
      <c r="S19" s="230"/>
      <c r="T19" s="226"/>
      <c r="U19" s="224" t="s">
        <v>59</v>
      </c>
      <c r="V19" s="229">
        <v>42541</v>
      </c>
      <c r="W19" s="229">
        <v>43271</v>
      </c>
      <c r="X19" s="229">
        <v>42550</v>
      </c>
      <c r="Y19" s="98" t="s">
        <v>74</v>
      </c>
    </row>
    <row r="20" spans="1:26" ht="115.5" customHeight="1">
      <c r="A20" s="155" t="s">
        <v>270</v>
      </c>
      <c r="B20" s="155" t="s">
        <v>271</v>
      </c>
      <c r="C20" s="224" t="s">
        <v>46</v>
      </c>
      <c r="D20" s="224" t="s">
        <v>76</v>
      </c>
      <c r="E20" s="225" t="s">
        <v>38</v>
      </c>
      <c r="F20" s="226">
        <v>1316329.68</v>
      </c>
      <c r="G20" s="227">
        <v>31401</v>
      </c>
      <c r="H20" s="225">
        <v>3100</v>
      </c>
      <c r="I20" s="224" t="s">
        <v>132</v>
      </c>
      <c r="J20" s="225" t="s">
        <v>27</v>
      </c>
      <c r="K20" s="225"/>
      <c r="L20" s="225"/>
      <c r="M20" s="225" t="s">
        <v>16</v>
      </c>
      <c r="N20" s="224"/>
      <c r="O20" s="215" t="s">
        <v>77</v>
      </c>
      <c r="P20" s="224" t="s">
        <v>75</v>
      </c>
      <c r="Q20" s="228">
        <v>3948988.98</v>
      </c>
      <c r="R20" s="226">
        <v>1316329.68</v>
      </c>
      <c r="S20" s="230"/>
      <c r="T20" s="226"/>
      <c r="U20" s="224" t="s">
        <v>43</v>
      </c>
      <c r="V20" s="261" t="s">
        <v>78</v>
      </c>
      <c r="W20" s="261" t="s">
        <v>79</v>
      </c>
      <c r="X20" s="229">
        <v>42671</v>
      </c>
      <c r="Y20" s="98" t="s">
        <v>45</v>
      </c>
    </row>
    <row r="21" spans="1:26" ht="180.75" customHeight="1">
      <c r="A21" s="155" t="s">
        <v>272</v>
      </c>
      <c r="B21" s="155" t="s">
        <v>273</v>
      </c>
      <c r="C21" s="224" t="s">
        <v>46</v>
      </c>
      <c r="D21" s="224" t="s">
        <v>82</v>
      </c>
      <c r="E21" s="225" t="s">
        <v>38</v>
      </c>
      <c r="F21" s="226">
        <v>3715500.36</v>
      </c>
      <c r="G21" s="227">
        <v>32301</v>
      </c>
      <c r="H21" s="225">
        <v>3200</v>
      </c>
      <c r="I21" s="224" t="s">
        <v>132</v>
      </c>
      <c r="J21" s="225" t="s">
        <v>27</v>
      </c>
      <c r="K21" s="237"/>
      <c r="L21" s="237"/>
      <c r="M21" s="225"/>
      <c r="N21" s="238"/>
      <c r="O21" s="215" t="s">
        <v>83</v>
      </c>
      <c r="P21" s="224" t="s">
        <v>81</v>
      </c>
      <c r="Q21" s="228">
        <v>14862001.48</v>
      </c>
      <c r="R21" s="226">
        <v>3715500.36</v>
      </c>
      <c r="S21" s="239"/>
      <c r="T21" s="239"/>
      <c r="U21" s="224" t="s">
        <v>66</v>
      </c>
      <c r="V21" s="229">
        <v>42756</v>
      </c>
      <c r="W21" s="229">
        <v>44216</v>
      </c>
      <c r="X21" s="229">
        <v>42731</v>
      </c>
      <c r="Y21" s="98" t="s">
        <v>67</v>
      </c>
    </row>
    <row r="22" spans="1:26">
      <c r="A22" s="136"/>
      <c r="B22" s="137"/>
      <c r="C22" s="217">
        <v>2017</v>
      </c>
      <c r="D22" s="136"/>
      <c r="E22" s="110"/>
      <c r="F22" s="231"/>
      <c r="G22" s="112"/>
      <c r="H22" s="112"/>
      <c r="I22" s="136"/>
      <c r="J22" s="110"/>
      <c r="K22" s="112"/>
      <c r="L22" s="112"/>
      <c r="M22" s="110"/>
      <c r="N22" s="232"/>
      <c r="O22" s="217">
        <v>2017</v>
      </c>
      <c r="P22" s="136"/>
      <c r="Q22" s="112"/>
      <c r="R22" s="233"/>
      <c r="S22" s="234"/>
      <c r="T22" s="234"/>
      <c r="U22" s="217">
        <v>2017</v>
      </c>
      <c r="V22" s="235"/>
      <c r="W22" s="235"/>
      <c r="X22" s="235"/>
      <c r="Y22" s="132"/>
    </row>
    <row r="23" spans="1:26" ht="109.5" customHeight="1">
      <c r="A23" s="138" t="s">
        <v>172</v>
      </c>
      <c r="B23" s="138" t="s">
        <v>158</v>
      </c>
      <c r="C23" s="224" t="s">
        <v>288</v>
      </c>
      <c r="D23" s="224" t="s">
        <v>89</v>
      </c>
      <c r="E23" s="225" t="s">
        <v>38</v>
      </c>
      <c r="F23" s="226">
        <v>1722391.2</v>
      </c>
      <c r="G23" s="227">
        <v>32505</v>
      </c>
      <c r="H23" s="225">
        <v>3200</v>
      </c>
      <c r="I23" s="224" t="s">
        <v>132</v>
      </c>
      <c r="J23" s="225" t="s">
        <v>27</v>
      </c>
      <c r="K23" s="237"/>
      <c r="L23" s="237"/>
      <c r="M23" s="225"/>
      <c r="N23" s="238"/>
      <c r="O23" s="216" t="s">
        <v>88</v>
      </c>
      <c r="P23" s="224" t="s">
        <v>85</v>
      </c>
      <c r="Q23" s="240">
        <v>5167173.5999999996</v>
      </c>
      <c r="R23" s="240">
        <v>1722391.2</v>
      </c>
      <c r="S23" s="239"/>
      <c r="T23" s="239"/>
      <c r="U23" s="224" t="s">
        <v>86</v>
      </c>
      <c r="V23" s="229">
        <v>42826</v>
      </c>
      <c r="W23" s="229">
        <v>43922</v>
      </c>
      <c r="X23" s="229">
        <v>42823</v>
      </c>
      <c r="Y23" s="168"/>
      <c r="Z23" s="169"/>
    </row>
    <row r="24" spans="1:26" ht="41.25" customHeight="1">
      <c r="A24" s="327"/>
      <c r="B24" s="329"/>
      <c r="C24" s="336" t="s">
        <v>40</v>
      </c>
      <c r="D24" s="336" t="s">
        <v>99</v>
      </c>
      <c r="E24" s="337" t="s">
        <v>38</v>
      </c>
      <c r="F24" s="226"/>
      <c r="G24" s="227" t="s">
        <v>293</v>
      </c>
      <c r="H24" s="225">
        <v>1400</v>
      </c>
      <c r="I24" s="224"/>
      <c r="J24" s="337" t="s">
        <v>27</v>
      </c>
      <c r="K24" s="237"/>
      <c r="L24" s="237"/>
      <c r="M24" s="225"/>
      <c r="N24" s="238"/>
      <c r="O24" s="343" t="s">
        <v>281</v>
      </c>
      <c r="P24" s="242"/>
      <c r="Q24" s="243">
        <v>102917489.90000001</v>
      </c>
      <c r="R24" s="344" t="s">
        <v>282</v>
      </c>
      <c r="S24" s="239"/>
      <c r="T24" s="239"/>
      <c r="U24" s="224" t="s">
        <v>100</v>
      </c>
      <c r="V24" s="335">
        <v>42826</v>
      </c>
      <c r="W24" s="335">
        <v>43190</v>
      </c>
      <c r="X24" s="335">
        <v>42824</v>
      </c>
      <c r="Y24" s="99"/>
      <c r="Z24" s="169"/>
    </row>
    <row r="25" spans="1:26" ht="32.25" customHeight="1">
      <c r="A25" s="328"/>
      <c r="B25" s="330"/>
      <c r="C25" s="336"/>
      <c r="D25" s="336"/>
      <c r="E25" s="337"/>
      <c r="F25" s="226"/>
      <c r="G25" s="227">
        <v>12201</v>
      </c>
      <c r="H25" s="225">
        <v>1200</v>
      </c>
      <c r="I25" s="224"/>
      <c r="J25" s="337"/>
      <c r="K25" s="237"/>
      <c r="L25" s="237"/>
      <c r="M25" s="225"/>
      <c r="N25" s="238"/>
      <c r="O25" s="343"/>
      <c r="P25" s="242"/>
      <c r="Q25" s="240">
        <v>2374064</v>
      </c>
      <c r="R25" s="344"/>
      <c r="S25" s="239"/>
      <c r="T25" s="239"/>
      <c r="U25" s="224" t="s">
        <v>101</v>
      </c>
      <c r="V25" s="335"/>
      <c r="W25" s="335"/>
      <c r="X25" s="335"/>
      <c r="Y25" s="99"/>
      <c r="Z25" s="169"/>
    </row>
    <row r="26" spans="1:26" ht="71.25" customHeight="1">
      <c r="A26" s="138" t="s">
        <v>170</v>
      </c>
      <c r="B26" s="138" t="s">
        <v>171</v>
      </c>
      <c r="C26" s="224" t="s">
        <v>155</v>
      </c>
      <c r="D26" s="224" t="s">
        <v>93</v>
      </c>
      <c r="E26" s="225" t="s">
        <v>38</v>
      </c>
      <c r="F26" s="226">
        <v>2695000</v>
      </c>
      <c r="G26" s="227">
        <v>22104</v>
      </c>
      <c r="H26" s="225">
        <v>2200</v>
      </c>
      <c r="I26" s="224"/>
      <c r="J26" s="225" t="s">
        <v>27</v>
      </c>
      <c r="K26" s="237"/>
      <c r="L26" s="237"/>
      <c r="M26" s="225"/>
      <c r="N26" s="238"/>
      <c r="O26" s="216" t="s">
        <v>94</v>
      </c>
      <c r="P26" s="224" t="s">
        <v>92</v>
      </c>
      <c r="Q26" s="240">
        <v>11645054.4</v>
      </c>
      <c r="R26" s="240">
        <v>2695000</v>
      </c>
      <c r="S26" s="240">
        <v>4658021.76</v>
      </c>
      <c r="T26" s="239"/>
      <c r="U26" s="224" t="s">
        <v>80</v>
      </c>
      <c r="V26" s="229">
        <v>42871</v>
      </c>
      <c r="W26" s="229">
        <v>43966</v>
      </c>
      <c r="X26" s="229">
        <v>42880</v>
      </c>
      <c r="Y26" s="99" t="s">
        <v>95</v>
      </c>
      <c r="Z26" s="169"/>
    </row>
    <row r="27" spans="1:26" ht="129.75" customHeight="1">
      <c r="A27" s="138" t="s">
        <v>127</v>
      </c>
      <c r="B27" s="138" t="s">
        <v>128</v>
      </c>
      <c r="C27" s="224" t="s">
        <v>289</v>
      </c>
      <c r="D27" s="224" t="s">
        <v>287</v>
      </c>
      <c r="E27" s="225" t="s">
        <v>38</v>
      </c>
      <c r="F27" s="244">
        <v>11229022</v>
      </c>
      <c r="G27" s="225">
        <v>33801</v>
      </c>
      <c r="H27" s="225">
        <v>3300</v>
      </c>
      <c r="I27" s="224" t="s">
        <v>129</v>
      </c>
      <c r="J27" s="225" t="s">
        <v>27</v>
      </c>
      <c r="K27" s="237"/>
      <c r="L27" s="237"/>
      <c r="M27" s="225"/>
      <c r="N27" s="238"/>
      <c r="O27" s="216" t="s">
        <v>98</v>
      </c>
      <c r="P27" s="224" t="s">
        <v>96</v>
      </c>
      <c r="Q27" s="245">
        <v>73936543.739999995</v>
      </c>
      <c r="R27" s="228">
        <v>24390328.48</v>
      </c>
      <c r="S27" s="246">
        <v>29574617.5</v>
      </c>
      <c r="T27" s="239"/>
      <c r="U27" s="224" t="s">
        <v>97</v>
      </c>
      <c r="V27" s="229">
        <v>42948</v>
      </c>
      <c r="W27" s="229">
        <v>44044</v>
      </c>
      <c r="X27" s="229">
        <v>42957</v>
      </c>
      <c r="Y27" s="174" t="s">
        <v>91</v>
      </c>
      <c r="Z27" s="169"/>
    </row>
    <row r="28" spans="1:26" ht="85.5" customHeight="1">
      <c r="A28" s="138" t="s">
        <v>144</v>
      </c>
      <c r="B28" s="138" t="s">
        <v>130</v>
      </c>
      <c r="C28" s="224" t="s">
        <v>240</v>
      </c>
      <c r="D28" s="224" t="s">
        <v>120</v>
      </c>
      <c r="E28" s="225" t="s">
        <v>38</v>
      </c>
      <c r="F28" s="244">
        <f>21474.46+236219.06</f>
        <v>257693.52</v>
      </c>
      <c r="G28" s="225">
        <v>33801</v>
      </c>
      <c r="H28" s="225">
        <v>3300</v>
      </c>
      <c r="I28" s="224" t="s">
        <v>132</v>
      </c>
      <c r="J28" s="225" t="s">
        <v>27</v>
      </c>
      <c r="K28" s="237"/>
      <c r="L28" s="237"/>
      <c r="M28" s="225"/>
      <c r="N28" s="238"/>
      <c r="O28" s="216" t="s">
        <v>98</v>
      </c>
      <c r="P28" s="224" t="s">
        <v>119</v>
      </c>
      <c r="Q28" s="237"/>
      <c r="R28" s="240">
        <f>21474.46+236219.06</f>
        <v>257693.52</v>
      </c>
      <c r="S28" s="247"/>
      <c r="T28" s="239"/>
      <c r="U28" s="224" t="s">
        <v>97</v>
      </c>
      <c r="V28" s="229">
        <v>43040</v>
      </c>
      <c r="W28" s="229">
        <v>43465</v>
      </c>
      <c r="X28" s="229">
        <v>43040</v>
      </c>
      <c r="Y28" s="99"/>
      <c r="Z28" s="169"/>
    </row>
    <row r="29" spans="1:26" ht="51.75" customHeight="1">
      <c r="A29" s="145" t="s">
        <v>264</v>
      </c>
      <c r="B29" s="145" t="s">
        <v>242</v>
      </c>
      <c r="C29" s="336" t="s">
        <v>46</v>
      </c>
      <c r="D29" s="224" t="s">
        <v>266</v>
      </c>
      <c r="E29" s="225" t="s">
        <v>38</v>
      </c>
      <c r="F29" s="244">
        <v>467712</v>
      </c>
      <c r="G29" s="225">
        <v>31701</v>
      </c>
      <c r="H29" s="225">
        <v>3100</v>
      </c>
      <c r="I29" s="224" t="s">
        <v>132</v>
      </c>
      <c r="J29" s="337" t="s">
        <v>27</v>
      </c>
      <c r="K29" s="237"/>
      <c r="L29" s="237"/>
      <c r="M29" s="225"/>
      <c r="N29" s="238"/>
      <c r="O29" s="338" t="s">
        <v>261</v>
      </c>
      <c r="P29" s="339" t="s">
        <v>241</v>
      </c>
      <c r="Q29" s="237"/>
      <c r="R29" s="240">
        <v>467712</v>
      </c>
      <c r="S29" s="247"/>
      <c r="T29" s="239"/>
      <c r="U29" s="336" t="s">
        <v>262</v>
      </c>
      <c r="V29" s="335">
        <v>43067</v>
      </c>
      <c r="W29" s="335">
        <v>43796</v>
      </c>
      <c r="X29" s="335">
        <v>43047</v>
      </c>
      <c r="Y29" s="179"/>
      <c r="Z29" s="169"/>
    </row>
    <row r="30" spans="1:26" ht="54" customHeight="1">
      <c r="A30" s="145" t="s">
        <v>263</v>
      </c>
      <c r="B30" s="145" t="s">
        <v>265</v>
      </c>
      <c r="C30" s="336"/>
      <c r="D30" s="224" t="s">
        <v>267</v>
      </c>
      <c r="E30" s="225" t="s">
        <v>38</v>
      </c>
      <c r="F30" s="244">
        <v>809141.76000000001</v>
      </c>
      <c r="G30" s="225">
        <v>33301</v>
      </c>
      <c r="H30" s="225">
        <v>3300</v>
      </c>
      <c r="I30" s="224" t="s">
        <v>132</v>
      </c>
      <c r="J30" s="337"/>
      <c r="K30" s="237"/>
      <c r="L30" s="237"/>
      <c r="M30" s="225"/>
      <c r="N30" s="238"/>
      <c r="O30" s="338"/>
      <c r="P30" s="339"/>
      <c r="Q30" s="237"/>
      <c r="R30" s="240">
        <v>809141.76000000001</v>
      </c>
      <c r="S30" s="247"/>
      <c r="T30" s="239"/>
      <c r="U30" s="336"/>
      <c r="V30" s="335"/>
      <c r="W30" s="335"/>
      <c r="X30" s="335"/>
      <c r="Y30" s="179"/>
      <c r="Z30" s="169"/>
    </row>
    <row r="31" spans="1:26" ht="151.5" customHeight="1">
      <c r="A31" s="138" t="s">
        <v>145</v>
      </c>
      <c r="B31" s="138" t="s">
        <v>146</v>
      </c>
      <c r="C31" s="224" t="s">
        <v>290</v>
      </c>
      <c r="D31" s="248" t="s">
        <v>149</v>
      </c>
      <c r="E31" s="225" t="s">
        <v>38</v>
      </c>
      <c r="F31" s="244">
        <v>579388.64</v>
      </c>
      <c r="G31" s="225">
        <v>33602</v>
      </c>
      <c r="H31" s="225">
        <v>3300</v>
      </c>
      <c r="I31" s="224" t="s">
        <v>132</v>
      </c>
      <c r="J31" s="225"/>
      <c r="K31" s="237"/>
      <c r="L31" s="237"/>
      <c r="M31" s="225" t="s">
        <v>27</v>
      </c>
      <c r="N31" s="238"/>
      <c r="O31" s="216" t="s">
        <v>108</v>
      </c>
      <c r="P31" s="224" t="s">
        <v>102</v>
      </c>
      <c r="Q31" s="247">
        <v>12796767.359999999</v>
      </c>
      <c r="R31" s="228">
        <v>5336826</v>
      </c>
      <c r="S31" s="228">
        <v>5118706.9400000004</v>
      </c>
      <c r="T31" s="239"/>
      <c r="U31" s="224" t="s">
        <v>64</v>
      </c>
      <c r="V31" s="229">
        <v>43040</v>
      </c>
      <c r="W31" s="229">
        <v>43769</v>
      </c>
      <c r="X31" s="229">
        <v>43049</v>
      </c>
      <c r="Y31" s="182" t="s">
        <v>65</v>
      </c>
      <c r="Z31" s="169"/>
    </row>
    <row r="32" spans="1:26" ht="126" customHeight="1">
      <c r="A32" s="184" t="s">
        <v>245</v>
      </c>
      <c r="B32" s="184" t="s">
        <v>246</v>
      </c>
      <c r="C32" s="224" t="s">
        <v>290</v>
      </c>
      <c r="D32" s="224" t="s">
        <v>109</v>
      </c>
      <c r="E32" s="225" t="s">
        <v>38</v>
      </c>
      <c r="F32" s="244">
        <v>4420504.4000000004</v>
      </c>
      <c r="G32" s="225">
        <v>35801</v>
      </c>
      <c r="H32" s="225">
        <v>3500</v>
      </c>
      <c r="I32" s="224" t="s">
        <v>132</v>
      </c>
      <c r="J32" s="225" t="s">
        <v>27</v>
      </c>
      <c r="K32" s="237"/>
      <c r="L32" s="237"/>
      <c r="M32" s="225"/>
      <c r="N32" s="238"/>
      <c r="O32" s="216" t="s">
        <v>122</v>
      </c>
      <c r="P32" s="224" t="s">
        <v>103</v>
      </c>
      <c r="Q32" s="240">
        <v>84219832.319999993</v>
      </c>
      <c r="R32" s="243">
        <v>36809098.590000004</v>
      </c>
      <c r="S32" s="228">
        <v>33687932.93</v>
      </c>
      <c r="T32" s="239"/>
      <c r="U32" s="224" t="s">
        <v>104</v>
      </c>
      <c r="V32" s="229">
        <v>43040</v>
      </c>
      <c r="W32" s="229">
        <v>43769</v>
      </c>
      <c r="X32" s="229">
        <v>43049</v>
      </c>
      <c r="Y32" s="99" t="s">
        <v>110</v>
      </c>
      <c r="Z32" s="169"/>
    </row>
    <row r="33" spans="1:26" ht="87.75" customHeight="1">
      <c r="A33" s="145" t="s">
        <v>268</v>
      </c>
      <c r="B33" s="184" t="s">
        <v>269</v>
      </c>
      <c r="C33" s="224" t="s">
        <v>46</v>
      </c>
      <c r="D33" s="224" t="s">
        <v>117</v>
      </c>
      <c r="E33" s="225" t="s">
        <v>38</v>
      </c>
      <c r="F33" s="244">
        <v>3577440</v>
      </c>
      <c r="G33" s="225">
        <v>31904</v>
      </c>
      <c r="H33" s="225">
        <v>3100</v>
      </c>
      <c r="I33" s="224" t="s">
        <v>132</v>
      </c>
      <c r="J33" s="225" t="s">
        <v>27</v>
      </c>
      <c r="K33" s="237"/>
      <c r="L33" s="225"/>
      <c r="M33" s="225"/>
      <c r="N33" s="225"/>
      <c r="O33" s="216" t="s">
        <v>299</v>
      </c>
      <c r="P33" s="224" t="s">
        <v>105</v>
      </c>
      <c r="Q33" s="240">
        <v>7154880</v>
      </c>
      <c r="R33" s="240">
        <v>3577440</v>
      </c>
      <c r="S33" s="239"/>
      <c r="T33" s="239"/>
      <c r="U33" s="224" t="s">
        <v>106</v>
      </c>
      <c r="V33" s="229">
        <v>43084</v>
      </c>
      <c r="W33" s="229">
        <v>43813</v>
      </c>
      <c r="X33" s="229">
        <v>43056</v>
      </c>
      <c r="Y33" s="99" t="s">
        <v>118</v>
      </c>
      <c r="Z33" s="169"/>
    </row>
    <row r="34" spans="1:26" ht="53.25" customHeight="1">
      <c r="A34" s="198"/>
      <c r="B34" s="199"/>
      <c r="C34" s="224" t="s">
        <v>46</v>
      </c>
      <c r="D34" s="224" t="s">
        <v>111</v>
      </c>
      <c r="E34" s="225" t="s">
        <v>38</v>
      </c>
      <c r="F34" s="241"/>
      <c r="G34" s="225">
        <v>33301</v>
      </c>
      <c r="H34" s="225">
        <v>3300</v>
      </c>
      <c r="I34" s="224"/>
      <c r="J34" s="225"/>
      <c r="K34" s="237"/>
      <c r="L34" s="225" t="s">
        <v>27</v>
      </c>
      <c r="M34" s="225"/>
      <c r="N34" s="225"/>
      <c r="O34" s="216" t="s">
        <v>300</v>
      </c>
      <c r="P34" s="224" t="s">
        <v>107</v>
      </c>
      <c r="Q34" s="240">
        <v>693772.80000000005</v>
      </c>
      <c r="R34" s="240">
        <f>(Q34/24)*12</f>
        <v>346886.40000000002</v>
      </c>
      <c r="S34" s="239"/>
      <c r="T34" s="239"/>
      <c r="U34" s="224" t="s">
        <v>90</v>
      </c>
      <c r="V34" s="229">
        <v>43061</v>
      </c>
      <c r="W34" s="229">
        <v>43790</v>
      </c>
      <c r="X34" s="229">
        <v>43053</v>
      </c>
      <c r="Y34" s="99" t="s">
        <v>112</v>
      </c>
      <c r="Z34" s="169"/>
    </row>
    <row r="35" spans="1:26" ht="54.75" customHeight="1">
      <c r="A35" s="200"/>
      <c r="B35" s="201"/>
      <c r="C35" s="224" t="s">
        <v>60</v>
      </c>
      <c r="D35" s="249" t="s">
        <v>234</v>
      </c>
      <c r="E35" s="225" t="s">
        <v>38</v>
      </c>
      <c r="F35" s="250"/>
      <c r="G35" s="225">
        <v>33104</v>
      </c>
      <c r="H35" s="225">
        <v>3300</v>
      </c>
      <c r="I35" s="224"/>
      <c r="J35" s="225"/>
      <c r="K35" s="237"/>
      <c r="L35" s="225"/>
      <c r="M35" s="225"/>
      <c r="N35" s="225" t="s">
        <v>280</v>
      </c>
      <c r="O35" s="216" t="s">
        <v>260</v>
      </c>
      <c r="P35" s="224" t="s">
        <v>115</v>
      </c>
      <c r="Q35" s="240">
        <v>435467.48</v>
      </c>
      <c r="R35" s="240">
        <f>Q35-113811.24</f>
        <v>321656.24</v>
      </c>
      <c r="S35" s="239"/>
      <c r="T35" s="239"/>
      <c r="U35" s="224" t="s">
        <v>116</v>
      </c>
      <c r="V35" s="229">
        <v>43060</v>
      </c>
      <c r="W35" s="236">
        <v>43425</v>
      </c>
      <c r="X35" s="229">
        <v>43061</v>
      </c>
      <c r="Y35" s="187"/>
      <c r="Z35" s="169"/>
    </row>
    <row r="36" spans="1:26" ht="50.25" customHeight="1">
      <c r="A36" s="138" t="s">
        <v>159</v>
      </c>
      <c r="B36" s="86" t="s">
        <v>160</v>
      </c>
      <c r="C36" s="224" t="s">
        <v>161</v>
      </c>
      <c r="D36" s="224" t="s">
        <v>162</v>
      </c>
      <c r="E36" s="225" t="s">
        <v>38</v>
      </c>
      <c r="F36" s="244">
        <v>31900</v>
      </c>
      <c r="G36" s="225">
        <v>33104</v>
      </c>
      <c r="H36" s="225">
        <v>3300</v>
      </c>
      <c r="I36" s="224" t="s">
        <v>132</v>
      </c>
      <c r="J36" s="225"/>
      <c r="K36" s="251"/>
      <c r="L36" s="225"/>
      <c r="M36" s="225" t="s">
        <v>27</v>
      </c>
      <c r="N36" s="225"/>
      <c r="O36" s="216" t="s">
        <v>163</v>
      </c>
      <c r="P36" s="224" t="s">
        <v>121</v>
      </c>
      <c r="Q36" s="237"/>
      <c r="R36" s="240">
        <v>31900</v>
      </c>
      <c r="S36" s="239"/>
      <c r="T36" s="239"/>
      <c r="U36" s="224" t="s">
        <v>39</v>
      </c>
      <c r="V36" s="229">
        <v>43101</v>
      </c>
      <c r="W36" s="229">
        <v>43160</v>
      </c>
      <c r="X36" s="229">
        <v>43091</v>
      </c>
      <c r="Y36" s="99"/>
      <c r="Z36" s="169"/>
    </row>
    <row r="37" spans="1:26" ht="57" customHeight="1">
      <c r="A37" s="198"/>
      <c r="B37" s="199"/>
      <c r="C37" s="224" t="s">
        <v>161</v>
      </c>
      <c r="D37" s="224" t="s">
        <v>233</v>
      </c>
      <c r="E37" s="225" t="s">
        <v>38</v>
      </c>
      <c r="F37" s="244"/>
      <c r="G37" s="225">
        <v>35801</v>
      </c>
      <c r="H37" s="225">
        <v>3500</v>
      </c>
      <c r="I37" s="224" t="s">
        <v>132</v>
      </c>
      <c r="J37" s="225"/>
      <c r="K37" s="251"/>
      <c r="L37" s="225"/>
      <c r="M37" s="225" t="s">
        <v>27</v>
      </c>
      <c r="N37" s="225"/>
      <c r="O37" s="216" t="s">
        <v>259</v>
      </c>
      <c r="P37" s="224" t="s">
        <v>113</v>
      </c>
      <c r="Q37" s="237"/>
      <c r="R37" s="240">
        <v>13309.72</v>
      </c>
      <c r="S37" s="239"/>
      <c r="T37" s="239"/>
      <c r="U37" s="224" t="s">
        <v>114</v>
      </c>
      <c r="V37" s="229">
        <v>43101</v>
      </c>
      <c r="W37" s="229">
        <v>43159</v>
      </c>
      <c r="X37" s="229">
        <v>43066</v>
      </c>
      <c r="Y37" s="99"/>
      <c r="Z37" s="169"/>
    </row>
    <row r="38" spans="1:26" ht="63" customHeight="1">
      <c r="A38" s="198"/>
      <c r="B38" s="199"/>
      <c r="C38" s="224" t="s">
        <v>161</v>
      </c>
      <c r="D38" s="224" t="s">
        <v>285</v>
      </c>
      <c r="E38" s="225" t="s">
        <v>38</v>
      </c>
      <c r="F38" s="244"/>
      <c r="G38" s="225">
        <v>35701</v>
      </c>
      <c r="H38" s="225">
        <v>3500</v>
      </c>
      <c r="I38" s="224"/>
      <c r="J38" s="225"/>
      <c r="K38" s="251"/>
      <c r="L38" s="225"/>
      <c r="M38" s="225" t="s">
        <v>27</v>
      </c>
      <c r="N38" s="225"/>
      <c r="O38" s="216" t="s">
        <v>284</v>
      </c>
      <c r="P38" s="224" t="s">
        <v>283</v>
      </c>
      <c r="Q38" s="237"/>
      <c r="R38" s="240">
        <v>6500.64</v>
      </c>
      <c r="S38" s="239"/>
      <c r="T38" s="239"/>
      <c r="U38" s="224" t="s">
        <v>286</v>
      </c>
      <c r="V38" s="229">
        <v>43101</v>
      </c>
      <c r="W38" s="229">
        <v>43159</v>
      </c>
      <c r="X38" s="229">
        <v>43454</v>
      </c>
      <c r="Y38" s="99"/>
      <c r="Z38" s="169"/>
    </row>
    <row r="39" spans="1:26" ht="78.75" customHeight="1">
      <c r="A39" s="138" t="s">
        <v>153</v>
      </c>
      <c r="B39" s="86" t="s">
        <v>154</v>
      </c>
      <c r="C39" s="224" t="s">
        <v>155</v>
      </c>
      <c r="D39" s="224" t="s">
        <v>156</v>
      </c>
      <c r="E39" s="225" t="s">
        <v>38</v>
      </c>
      <c r="F39" s="244">
        <v>31220.89</v>
      </c>
      <c r="G39" s="224" t="s">
        <v>278</v>
      </c>
      <c r="H39" s="225">
        <v>3700</v>
      </c>
      <c r="I39" s="224" t="s">
        <v>129</v>
      </c>
      <c r="J39" s="225"/>
      <c r="K39" s="251"/>
      <c r="L39" s="225" t="s">
        <v>27</v>
      </c>
      <c r="M39" s="225"/>
      <c r="N39" s="225"/>
      <c r="O39" s="216" t="s">
        <v>157</v>
      </c>
      <c r="P39" s="224" t="s">
        <v>152</v>
      </c>
      <c r="Q39" s="237"/>
      <c r="R39" s="240">
        <v>78052.240000000005</v>
      </c>
      <c r="S39" s="224"/>
      <c r="T39" s="224"/>
      <c r="U39" s="224" t="s">
        <v>68</v>
      </c>
      <c r="V39" s="229">
        <v>43101</v>
      </c>
      <c r="W39" s="229">
        <v>43122</v>
      </c>
      <c r="X39" s="229">
        <v>43097</v>
      </c>
      <c r="Y39" s="99"/>
      <c r="Z39" s="169"/>
    </row>
    <row r="40" spans="1:26" ht="77.25" customHeight="1">
      <c r="A40" s="188" t="s">
        <v>175</v>
      </c>
      <c r="B40" s="189" t="s">
        <v>176</v>
      </c>
      <c r="C40" s="224" t="s">
        <v>161</v>
      </c>
      <c r="D40" s="224" t="s">
        <v>174</v>
      </c>
      <c r="E40" s="225" t="s">
        <v>38</v>
      </c>
      <c r="F40" s="244">
        <v>180000</v>
      </c>
      <c r="G40" s="225">
        <v>34701</v>
      </c>
      <c r="H40" s="225">
        <v>3400</v>
      </c>
      <c r="I40" s="224" t="s">
        <v>132</v>
      </c>
      <c r="J40" s="225"/>
      <c r="K40" s="251"/>
      <c r="L40" s="225" t="s">
        <v>27</v>
      </c>
      <c r="M40" s="225"/>
      <c r="N40" s="225"/>
      <c r="O40" s="216" t="s">
        <v>177</v>
      </c>
      <c r="P40" s="224" t="s">
        <v>173</v>
      </c>
      <c r="Q40" s="237"/>
      <c r="R40" s="240">
        <v>180000</v>
      </c>
      <c r="S40" s="224"/>
      <c r="T40" s="224"/>
      <c r="U40" s="224" t="s">
        <v>178</v>
      </c>
      <c r="V40" s="229">
        <v>43101</v>
      </c>
      <c r="W40" s="229">
        <v>43155</v>
      </c>
      <c r="X40" s="229">
        <v>43098</v>
      </c>
      <c r="Y40" s="99"/>
      <c r="Z40" s="169"/>
    </row>
    <row r="41" spans="1:26" ht="122.25" customHeight="1">
      <c r="A41" s="145" t="s">
        <v>253</v>
      </c>
      <c r="B41" s="184" t="s">
        <v>254</v>
      </c>
      <c r="C41" s="224" t="s">
        <v>161</v>
      </c>
      <c r="D41" s="224" t="s">
        <v>255</v>
      </c>
      <c r="E41" s="225" t="s">
        <v>38</v>
      </c>
      <c r="F41" s="244">
        <v>1311634.07</v>
      </c>
      <c r="G41" s="225">
        <v>34501</v>
      </c>
      <c r="H41" s="225">
        <v>3400</v>
      </c>
      <c r="I41" s="224" t="s">
        <v>132</v>
      </c>
      <c r="J41" s="225" t="s">
        <v>27</v>
      </c>
      <c r="K41" s="237"/>
      <c r="L41" s="237"/>
      <c r="M41" s="237"/>
      <c r="N41" s="238"/>
      <c r="O41" s="216" t="s">
        <v>257</v>
      </c>
      <c r="P41" s="224" t="s">
        <v>256</v>
      </c>
      <c r="Q41" s="240">
        <v>4292024.3499999996</v>
      </c>
      <c r="R41" s="240">
        <v>1311634.07</v>
      </c>
      <c r="S41" s="239"/>
      <c r="T41" s="239"/>
      <c r="U41" s="224" t="s">
        <v>258</v>
      </c>
      <c r="V41" s="229">
        <v>43101</v>
      </c>
      <c r="W41" s="229">
        <v>43190</v>
      </c>
      <c r="X41" s="229" t="s">
        <v>208</v>
      </c>
      <c r="Y41" s="99"/>
      <c r="Z41" s="169"/>
    </row>
    <row r="42" spans="1:26" ht="20.25" customHeight="1">
      <c r="A42" s="150"/>
      <c r="B42" s="151"/>
      <c r="C42" s="217">
        <v>2018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214">
        <v>2018</v>
      </c>
      <c r="P42" s="136"/>
      <c r="Q42" s="136"/>
      <c r="R42" s="136"/>
      <c r="S42" s="136"/>
      <c r="T42" s="136"/>
      <c r="U42" s="217">
        <v>2018</v>
      </c>
      <c r="V42" s="136"/>
      <c r="W42" s="136"/>
      <c r="X42" s="136"/>
      <c r="Y42" s="117" t="s">
        <v>62</v>
      </c>
    </row>
    <row r="43" spans="1:26" ht="53.25" customHeight="1">
      <c r="A43" s="138" t="s">
        <v>243</v>
      </c>
      <c r="B43" s="138" t="s">
        <v>244</v>
      </c>
      <c r="C43" s="224" t="s">
        <v>192</v>
      </c>
      <c r="D43" s="224" t="s">
        <v>69</v>
      </c>
      <c r="E43" s="225" t="s">
        <v>38</v>
      </c>
      <c r="F43" s="240">
        <f>168779.11+23683.82</f>
        <v>192462.93</v>
      </c>
      <c r="G43" s="225">
        <v>37104</v>
      </c>
      <c r="H43" s="225">
        <v>3700</v>
      </c>
      <c r="I43" s="224" t="s">
        <v>129</v>
      </c>
      <c r="J43" s="225"/>
      <c r="K43" s="237"/>
      <c r="L43" s="237"/>
      <c r="M43" s="225" t="s">
        <v>27</v>
      </c>
      <c r="N43" s="238"/>
      <c r="O43" s="216" t="s">
        <v>196</v>
      </c>
      <c r="P43" s="224" t="s">
        <v>123</v>
      </c>
      <c r="Q43" s="237"/>
      <c r="R43" s="240">
        <v>200000</v>
      </c>
      <c r="S43" s="240">
        <v>80000</v>
      </c>
      <c r="T43" s="252"/>
      <c r="U43" s="224" t="s">
        <v>68</v>
      </c>
      <c r="V43" s="229">
        <v>43123</v>
      </c>
      <c r="W43" s="229">
        <v>43160</v>
      </c>
      <c r="X43" s="229">
        <v>43137</v>
      </c>
      <c r="Y43" s="99" t="s">
        <v>84</v>
      </c>
    </row>
    <row r="44" spans="1:26" ht="66.75" customHeight="1">
      <c r="A44" s="143" t="s">
        <v>229</v>
      </c>
      <c r="B44" s="143" t="s">
        <v>230</v>
      </c>
      <c r="C44" s="224" t="s">
        <v>40</v>
      </c>
      <c r="D44" s="224" t="s">
        <v>126</v>
      </c>
      <c r="E44" s="225" t="s">
        <v>38</v>
      </c>
      <c r="F44" s="240">
        <v>9700000</v>
      </c>
      <c r="G44" s="225">
        <v>12201</v>
      </c>
      <c r="H44" s="225">
        <v>1200</v>
      </c>
      <c r="I44" s="224" t="s">
        <v>132</v>
      </c>
      <c r="J44" s="225"/>
      <c r="K44" s="237"/>
      <c r="L44" s="225" t="s">
        <v>27</v>
      </c>
      <c r="M44" s="225"/>
      <c r="N44" s="224" t="s">
        <v>231</v>
      </c>
      <c r="O44" s="216" t="s">
        <v>195</v>
      </c>
      <c r="P44" s="224" t="s">
        <v>125</v>
      </c>
      <c r="Q44" s="237"/>
      <c r="R44" s="240">
        <v>9755008</v>
      </c>
      <c r="S44" s="240">
        <v>3902003.2000000002</v>
      </c>
      <c r="T44" s="239"/>
      <c r="U44" s="224" t="s">
        <v>124</v>
      </c>
      <c r="V44" s="229">
        <v>43145</v>
      </c>
      <c r="W44" s="229">
        <v>43465</v>
      </c>
      <c r="X44" s="229">
        <v>43158</v>
      </c>
      <c r="Y44" s="99"/>
    </row>
    <row r="45" spans="1:26" ht="52.5" customHeight="1">
      <c r="A45" s="145" t="s">
        <v>232</v>
      </c>
      <c r="B45" s="138" t="s">
        <v>198</v>
      </c>
      <c r="C45" s="224" t="s">
        <v>189</v>
      </c>
      <c r="D45" s="224" t="s">
        <v>199</v>
      </c>
      <c r="E45" s="225" t="s">
        <v>38</v>
      </c>
      <c r="F45" s="240">
        <v>90000</v>
      </c>
      <c r="G45" s="225">
        <v>31201</v>
      </c>
      <c r="H45" s="225">
        <v>3100</v>
      </c>
      <c r="I45" s="224" t="s">
        <v>132</v>
      </c>
      <c r="J45" s="225"/>
      <c r="K45" s="237"/>
      <c r="L45" s="237"/>
      <c r="M45" s="225" t="s">
        <v>27</v>
      </c>
      <c r="N45" s="238"/>
      <c r="O45" s="216" t="s">
        <v>194</v>
      </c>
      <c r="P45" s="224" t="s">
        <v>193</v>
      </c>
      <c r="Q45" s="237"/>
      <c r="R45" s="240">
        <v>90000</v>
      </c>
      <c r="S45" s="240">
        <v>36000</v>
      </c>
      <c r="T45" s="239"/>
      <c r="U45" s="224" t="s">
        <v>197</v>
      </c>
      <c r="V45" s="229">
        <v>43151</v>
      </c>
      <c r="W45" s="229">
        <v>43465</v>
      </c>
      <c r="X45" s="229">
        <v>43159</v>
      </c>
      <c r="Y45" s="99"/>
    </row>
    <row r="46" spans="1:26" ht="47.25" customHeight="1">
      <c r="A46" s="145" t="s">
        <v>226</v>
      </c>
      <c r="B46" s="145" t="s">
        <v>227</v>
      </c>
      <c r="C46" s="224" t="s">
        <v>40</v>
      </c>
      <c r="D46" s="224" t="s">
        <v>224</v>
      </c>
      <c r="E46" s="225" t="s">
        <v>225</v>
      </c>
      <c r="F46" s="240">
        <v>500000</v>
      </c>
      <c r="G46" s="225">
        <v>21101</v>
      </c>
      <c r="H46" s="225">
        <v>2100</v>
      </c>
      <c r="I46" s="224" t="s">
        <v>129</v>
      </c>
      <c r="J46" s="225"/>
      <c r="K46" s="237"/>
      <c r="L46" s="225" t="s">
        <v>27</v>
      </c>
      <c r="M46" s="225"/>
      <c r="N46" s="238"/>
      <c r="O46" s="216" t="s">
        <v>222</v>
      </c>
      <c r="P46" s="224" t="s">
        <v>221</v>
      </c>
      <c r="Q46" s="237"/>
      <c r="R46" s="240">
        <v>241431.96</v>
      </c>
      <c r="S46" s="240"/>
      <c r="T46" s="239"/>
      <c r="U46" s="224" t="s">
        <v>223</v>
      </c>
      <c r="V46" s="229">
        <v>43159</v>
      </c>
      <c r="W46" s="229">
        <v>43165</v>
      </c>
      <c r="X46" s="258">
        <v>43161</v>
      </c>
      <c r="Y46" s="99"/>
    </row>
    <row r="47" spans="1:26" ht="54" customHeight="1">
      <c r="A47" s="138"/>
      <c r="B47" s="138" t="s">
        <v>215</v>
      </c>
      <c r="C47" s="224" t="s">
        <v>214</v>
      </c>
      <c r="D47" s="224" t="s">
        <v>213</v>
      </c>
      <c r="E47" s="225" t="s">
        <v>38</v>
      </c>
      <c r="F47" s="240">
        <v>76893.899999999994</v>
      </c>
      <c r="G47" s="225">
        <v>35801</v>
      </c>
      <c r="H47" s="225">
        <v>3500</v>
      </c>
      <c r="I47" s="224" t="s">
        <v>132</v>
      </c>
      <c r="J47" s="225"/>
      <c r="K47" s="237"/>
      <c r="L47" s="237"/>
      <c r="M47" s="225" t="s">
        <v>27</v>
      </c>
      <c r="N47" s="238"/>
      <c r="O47" s="216" t="s">
        <v>301</v>
      </c>
      <c r="P47" s="253" t="s">
        <v>220</v>
      </c>
      <c r="Q47" s="237"/>
      <c r="R47" s="240">
        <v>70197.649999999994</v>
      </c>
      <c r="S47" s="239"/>
      <c r="T47" s="239"/>
      <c r="U47" s="224" t="s">
        <v>114</v>
      </c>
      <c r="V47" s="229">
        <v>43160</v>
      </c>
      <c r="W47" s="229">
        <v>43465</v>
      </c>
      <c r="X47" s="259" t="s">
        <v>296</v>
      </c>
      <c r="Y47" s="99"/>
    </row>
    <row r="48" spans="1:26" ht="54" customHeight="1">
      <c r="A48" s="138"/>
      <c r="B48" s="138" t="s">
        <v>308</v>
      </c>
      <c r="C48" s="263" t="s">
        <v>40</v>
      </c>
      <c r="D48" s="263" t="s">
        <v>312</v>
      </c>
      <c r="E48" s="264"/>
      <c r="F48" s="240">
        <v>346840</v>
      </c>
      <c r="G48" s="264">
        <v>32701</v>
      </c>
      <c r="H48" s="264">
        <v>32000</v>
      </c>
      <c r="I48" s="263" t="s">
        <v>129</v>
      </c>
      <c r="J48" s="264"/>
      <c r="K48" s="237"/>
      <c r="L48" s="237"/>
      <c r="M48" s="264" t="s">
        <v>27</v>
      </c>
      <c r="N48" s="238"/>
      <c r="O48" s="265" t="s">
        <v>194</v>
      </c>
      <c r="P48" s="253" t="s">
        <v>302</v>
      </c>
      <c r="Q48" s="237"/>
      <c r="R48" s="240">
        <v>321320</v>
      </c>
      <c r="S48" s="239"/>
      <c r="T48" s="239"/>
      <c r="U48" s="263" t="s">
        <v>305</v>
      </c>
      <c r="V48" s="262">
        <v>43173</v>
      </c>
      <c r="W48" s="262">
        <v>43201</v>
      </c>
      <c r="X48" s="259" t="s">
        <v>296</v>
      </c>
      <c r="Y48" s="99"/>
    </row>
    <row r="49" spans="1:25" ht="48" customHeight="1">
      <c r="A49" s="138"/>
      <c r="B49" s="145" t="s">
        <v>313</v>
      </c>
      <c r="C49" s="263" t="s">
        <v>63</v>
      </c>
      <c r="D49" s="263" t="s">
        <v>69</v>
      </c>
      <c r="E49" s="264"/>
      <c r="F49" s="240">
        <f>976316.18+300000</f>
        <v>1276316.1800000002</v>
      </c>
      <c r="G49" s="263" t="s">
        <v>278</v>
      </c>
      <c r="H49" s="264">
        <v>37000</v>
      </c>
      <c r="I49" s="263" t="s">
        <v>129</v>
      </c>
      <c r="J49" s="264"/>
      <c r="K49" s="237"/>
      <c r="L49" s="237"/>
      <c r="M49" s="264" t="s">
        <v>27</v>
      </c>
      <c r="N49" s="238"/>
      <c r="O49" s="265" t="s">
        <v>314</v>
      </c>
      <c r="P49" s="268" t="s">
        <v>304</v>
      </c>
      <c r="Q49" s="237"/>
      <c r="R49" s="240">
        <f>976316.18+300000</f>
        <v>1276316.1800000002</v>
      </c>
      <c r="S49" s="239"/>
      <c r="T49" s="239"/>
      <c r="U49" s="263" t="s">
        <v>68</v>
      </c>
      <c r="W49" s="262"/>
      <c r="X49" s="259" t="s">
        <v>296</v>
      </c>
      <c r="Y49" s="99"/>
    </row>
    <row r="50" spans="1:25" ht="50.25" customHeight="1">
      <c r="A50" s="138"/>
      <c r="B50" s="138" t="s">
        <v>310</v>
      </c>
      <c r="C50" s="263" t="s">
        <v>311</v>
      </c>
      <c r="D50" s="263" t="s">
        <v>309</v>
      </c>
      <c r="E50" s="264"/>
      <c r="F50" s="240">
        <v>100000</v>
      </c>
      <c r="G50" s="264">
        <v>38301</v>
      </c>
      <c r="H50" s="264">
        <v>3800</v>
      </c>
      <c r="I50" s="263"/>
      <c r="J50" s="264"/>
      <c r="K50" s="237"/>
      <c r="L50" s="237"/>
      <c r="M50" s="264" t="s">
        <v>27</v>
      </c>
      <c r="N50" s="238"/>
      <c r="O50" s="265" t="s">
        <v>307</v>
      </c>
      <c r="P50" s="253" t="s">
        <v>303</v>
      </c>
      <c r="Q50" s="237"/>
      <c r="R50" s="240">
        <v>120350</v>
      </c>
      <c r="S50" s="239"/>
      <c r="T50" s="239"/>
      <c r="U50" s="263" t="s">
        <v>306</v>
      </c>
      <c r="V50" s="262">
        <v>43173</v>
      </c>
      <c r="W50" s="262">
        <v>43173</v>
      </c>
      <c r="X50" s="259" t="s">
        <v>296</v>
      </c>
      <c r="Y50" s="99"/>
    </row>
    <row r="51" spans="1:25" ht="74.25" customHeight="1">
      <c r="A51" s="138" t="s">
        <v>203</v>
      </c>
      <c r="B51" s="138" t="s">
        <v>204</v>
      </c>
      <c r="C51" s="224" t="s">
        <v>189</v>
      </c>
      <c r="D51" s="224" t="s">
        <v>200</v>
      </c>
      <c r="E51" s="225" t="s">
        <v>38</v>
      </c>
      <c r="F51" s="240">
        <v>395166.91</v>
      </c>
      <c r="G51" s="225">
        <v>32502</v>
      </c>
      <c r="H51" s="225">
        <v>3200</v>
      </c>
      <c r="I51" s="224" t="s">
        <v>132</v>
      </c>
      <c r="J51" s="225" t="s">
        <v>27</v>
      </c>
      <c r="K51" s="251"/>
      <c r="L51" s="251"/>
      <c r="M51" s="251"/>
      <c r="N51" s="251"/>
      <c r="O51" s="216" t="s">
        <v>166</v>
      </c>
      <c r="P51" s="224" t="s">
        <v>201</v>
      </c>
      <c r="Q51" s="197"/>
      <c r="R51" s="240">
        <v>395166.91</v>
      </c>
      <c r="S51" s="240">
        <v>158066.76</v>
      </c>
      <c r="T51" s="239"/>
      <c r="U51" s="224" t="s">
        <v>202</v>
      </c>
      <c r="V51" s="229">
        <v>43158</v>
      </c>
      <c r="W51" s="229">
        <v>43181</v>
      </c>
      <c r="X51" s="229">
        <v>43462</v>
      </c>
      <c r="Y51" s="99"/>
    </row>
    <row r="52" spans="1:25" ht="43.5" customHeight="1">
      <c r="A52" s="138" t="s">
        <v>208</v>
      </c>
      <c r="B52" s="138" t="s">
        <v>208</v>
      </c>
      <c r="C52" s="224" t="s">
        <v>206</v>
      </c>
      <c r="D52" s="224" t="s">
        <v>207</v>
      </c>
      <c r="E52" s="225" t="s">
        <v>38</v>
      </c>
      <c r="F52" s="240" t="s">
        <v>228</v>
      </c>
      <c r="G52" s="225" t="s">
        <v>228</v>
      </c>
      <c r="H52" s="225" t="s">
        <v>228</v>
      </c>
      <c r="I52" s="224" t="s">
        <v>228</v>
      </c>
      <c r="J52" s="225" t="s">
        <v>27</v>
      </c>
      <c r="K52" s="237"/>
      <c r="L52" s="237"/>
      <c r="M52" s="225"/>
      <c r="N52" s="238"/>
      <c r="O52" s="216" t="s">
        <v>83</v>
      </c>
      <c r="P52" s="224" t="s">
        <v>205</v>
      </c>
      <c r="Q52" s="237"/>
      <c r="R52" s="240" t="s">
        <v>208</v>
      </c>
      <c r="S52" s="240" t="s">
        <v>208</v>
      </c>
      <c r="T52" s="239"/>
      <c r="U52" s="224" t="s">
        <v>66</v>
      </c>
      <c r="V52" s="229">
        <v>43159</v>
      </c>
      <c r="W52" s="229">
        <v>44216</v>
      </c>
      <c r="X52" s="229">
        <v>43159</v>
      </c>
      <c r="Y52" s="99"/>
    </row>
    <row r="53" spans="1:25" ht="36" customHeight="1">
      <c r="A53" s="138" t="s">
        <v>210</v>
      </c>
      <c r="B53" s="138" t="s">
        <v>211</v>
      </c>
      <c r="C53" s="224" t="s">
        <v>40</v>
      </c>
      <c r="D53" s="224" t="s">
        <v>212</v>
      </c>
      <c r="E53" s="225" t="s">
        <v>38</v>
      </c>
      <c r="F53" s="240">
        <v>85000</v>
      </c>
      <c r="G53" s="225">
        <v>34401</v>
      </c>
      <c r="H53" s="225">
        <v>3400</v>
      </c>
      <c r="I53" s="224" t="s">
        <v>129</v>
      </c>
      <c r="J53" s="225"/>
      <c r="K53" s="237"/>
      <c r="L53" s="237"/>
      <c r="M53" s="225" t="s">
        <v>27</v>
      </c>
      <c r="N53" s="238"/>
      <c r="O53" s="216" t="s">
        <v>295</v>
      </c>
      <c r="P53" s="254" t="s">
        <v>294</v>
      </c>
      <c r="Q53" s="237"/>
      <c r="R53" s="240">
        <v>84309.15</v>
      </c>
      <c r="S53" s="239"/>
      <c r="T53" s="239"/>
      <c r="U53" s="224" t="s">
        <v>209</v>
      </c>
      <c r="V53" s="229">
        <v>43160</v>
      </c>
      <c r="W53" s="229">
        <v>43465</v>
      </c>
      <c r="X53" s="229">
        <v>43159</v>
      </c>
      <c r="Y53" s="99"/>
    </row>
    <row r="54" spans="1:25" ht="22.5" customHeight="1"/>
    <row r="55" spans="1:25" ht="22.5" customHeight="1">
      <c r="C55" s="348" t="s">
        <v>291</v>
      </c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260"/>
    </row>
    <row r="56" spans="1:25" ht="22.5" customHeight="1">
      <c r="C56" s="348" t="s">
        <v>315</v>
      </c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</row>
    <row r="57" spans="1:25" ht="22.5" customHeight="1">
      <c r="C57" s="269" t="s">
        <v>317</v>
      </c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</row>
    <row r="58" spans="1:25" ht="22.5" customHeight="1">
      <c r="C58" s="271"/>
      <c r="D58" s="271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</row>
    <row r="59" spans="1:25" ht="18" customHeight="1">
      <c r="C59" s="345" t="s">
        <v>318</v>
      </c>
      <c r="D59" s="345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</row>
    <row r="60" spans="1:25" ht="11.25" customHeight="1">
      <c r="C60" s="346" t="s">
        <v>319</v>
      </c>
      <c r="D60" s="346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</row>
    <row r="61" spans="1:25" s="1" customFormat="1" ht="26.25" customHeight="1">
      <c r="A61" s="84"/>
      <c r="B61" s="84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03"/>
      <c r="P61" s="203"/>
      <c r="Q61" s="203"/>
      <c r="R61" s="203"/>
      <c r="S61" s="203"/>
      <c r="T61" s="203"/>
      <c r="U61" s="203"/>
      <c r="V61" s="203"/>
      <c r="W61" s="203"/>
      <c r="X61" s="203"/>
    </row>
    <row r="62" spans="1:25" s="1" customFormat="1" ht="18">
      <c r="A62" s="84"/>
      <c r="B62" s="84"/>
      <c r="E62"/>
      <c r="F62" s="2"/>
      <c r="G62"/>
      <c r="H62"/>
      <c r="I62" s="100"/>
      <c r="J62"/>
      <c r="K62"/>
      <c r="L62"/>
      <c r="M62"/>
      <c r="N62" s="3"/>
      <c r="O62"/>
      <c r="P62" s="47"/>
      <c r="Q62" s="47"/>
      <c r="R62" s="4"/>
      <c r="S62" s="4"/>
      <c r="T62" s="4"/>
      <c r="V62"/>
      <c r="W62" s="83"/>
      <c r="X62" s="83"/>
    </row>
    <row r="63" spans="1:25" s="1" customFormat="1" ht="18">
      <c r="A63" s="84"/>
      <c r="B63" s="84"/>
      <c r="E63"/>
      <c r="F63" s="2"/>
      <c r="G63"/>
      <c r="H63"/>
      <c r="I63" s="100"/>
      <c r="J63"/>
      <c r="K63"/>
      <c r="L63"/>
      <c r="M63"/>
      <c r="N63" s="3"/>
      <c r="O63"/>
      <c r="P63" s="47"/>
      <c r="Q63" s="47"/>
      <c r="R63" s="4"/>
      <c r="S63" s="4"/>
      <c r="T63" s="4"/>
      <c r="V63"/>
      <c r="W63" s="83"/>
      <c r="X63" s="83"/>
    </row>
    <row r="64" spans="1:25" s="1" customFormat="1" ht="18">
      <c r="A64" s="84"/>
      <c r="B64" s="84"/>
      <c r="E64"/>
      <c r="F64" s="101"/>
      <c r="G64"/>
      <c r="H64"/>
      <c r="I64"/>
      <c r="J64"/>
      <c r="K64"/>
      <c r="L64"/>
      <c r="M64"/>
      <c r="N64" s="3"/>
      <c r="O64"/>
      <c r="P64" s="47"/>
      <c r="Q64" s="47"/>
      <c r="R64" s="4"/>
      <c r="S64" s="4"/>
      <c r="T64" s="4"/>
      <c r="V64"/>
      <c r="W64" s="83"/>
      <c r="X64" s="83"/>
    </row>
  </sheetData>
  <autoFilter ref="A8:Y17">
    <filterColumn colId="6" showButton="0"/>
    <filterColumn colId="9" showButton="0"/>
    <filterColumn colId="11" showButton="0"/>
  </autoFilter>
  <mergeCells count="39">
    <mergeCell ref="C59:D59"/>
    <mergeCell ref="C60:D60"/>
    <mergeCell ref="C1:X1"/>
    <mergeCell ref="C56:R56"/>
    <mergeCell ref="C55:O55"/>
    <mergeCell ref="A3:X3"/>
    <mergeCell ref="A5:X5"/>
    <mergeCell ref="G8:H8"/>
    <mergeCell ref="J8:K9"/>
    <mergeCell ref="L8:M9"/>
    <mergeCell ref="N8:N10"/>
    <mergeCell ref="P8:P10"/>
    <mergeCell ref="Q8:Q10"/>
    <mergeCell ref="R8:R10"/>
    <mergeCell ref="S8:S10"/>
    <mergeCell ref="T8:T10"/>
    <mergeCell ref="U8:U10"/>
    <mergeCell ref="V8:V10"/>
    <mergeCell ref="W8:W10"/>
    <mergeCell ref="X8:X10"/>
    <mergeCell ref="A24:A25"/>
    <mergeCell ref="B24:B25"/>
    <mergeCell ref="C24:C25"/>
    <mergeCell ref="D24:D25"/>
    <mergeCell ref="E24:E25"/>
    <mergeCell ref="J24:J25"/>
    <mergeCell ref="X24:X25"/>
    <mergeCell ref="O24:O25"/>
    <mergeCell ref="R24:R25"/>
    <mergeCell ref="V24:V25"/>
    <mergeCell ref="W24:W25"/>
    <mergeCell ref="X29:X30"/>
    <mergeCell ref="W29:W30"/>
    <mergeCell ref="C29:C30"/>
    <mergeCell ref="J29:J30"/>
    <mergeCell ref="O29:O30"/>
    <mergeCell ref="P29:P30"/>
    <mergeCell ref="U29:U30"/>
    <mergeCell ref="V29:V30"/>
  </mergeCell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view="pageBreakPreview" topLeftCell="C16" zoomScale="64" zoomScaleNormal="130" zoomScaleSheetLayoutView="64" workbookViewId="0">
      <selection activeCell="N23" sqref="N23"/>
    </sheetView>
  </sheetViews>
  <sheetFormatPr baseColWidth="10" defaultRowHeight="12.75"/>
  <cols>
    <col min="1" max="1" width="11.7109375" style="60" hidden="1" customWidth="1"/>
    <col min="2" max="2" width="15.5703125" style="60" hidden="1" customWidth="1"/>
    <col min="3" max="3" width="29.42578125" style="1" customWidth="1"/>
    <col min="4" max="4" width="37.140625" style="1" customWidth="1"/>
    <col min="5" max="5" width="5" hidden="1" customWidth="1"/>
    <col min="6" max="6" width="20.5703125" style="2" hidden="1" customWidth="1"/>
    <col min="7" max="9" width="7.85546875" bestFit="1" customWidth="1"/>
    <col min="10" max="10" width="4.42578125" customWidth="1"/>
    <col min="11" max="11" width="4" customWidth="1"/>
    <col min="12" max="12" width="5.140625" customWidth="1"/>
    <col min="13" max="13" width="3.7109375" customWidth="1"/>
    <col min="14" max="14" width="15.7109375" style="3" customWidth="1"/>
    <col min="15" max="15" width="20.28515625" customWidth="1"/>
    <col min="16" max="16" width="12.5703125" style="47" bestFit="1" customWidth="1"/>
    <col min="17" max="17" width="15.140625" style="47" customWidth="1"/>
    <col min="18" max="18" width="14.28515625" style="4" customWidth="1"/>
    <col min="19" max="19" width="14.28515625" style="4" hidden="1" customWidth="1"/>
    <col min="20" max="20" width="14.5703125" style="4" hidden="1" customWidth="1"/>
    <col min="21" max="21" width="29.5703125" style="1" customWidth="1"/>
    <col min="22" max="22" width="10.5703125" customWidth="1"/>
    <col min="23" max="23" width="12.5703125" style="83" customWidth="1"/>
    <col min="24" max="24" width="11.85546875" style="83" customWidth="1"/>
  </cols>
  <sheetData>
    <row r="1" spans="1:24" ht="38.25" customHeight="1">
      <c r="C1" s="347" t="s">
        <v>320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>
      <c r="A3" s="305" t="s">
        <v>28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06" t="s">
        <v>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</row>
    <row r="6" spans="1:2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3.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90.75" customHeight="1">
      <c r="A8" s="31" t="s">
        <v>17</v>
      </c>
      <c r="B8" s="206" t="s">
        <v>61</v>
      </c>
      <c r="C8" s="210" t="s">
        <v>18</v>
      </c>
      <c r="D8" s="31" t="s">
        <v>0</v>
      </c>
      <c r="E8" s="31" t="s">
        <v>1</v>
      </c>
      <c r="F8" s="32" t="s">
        <v>2</v>
      </c>
      <c r="G8" s="349" t="s">
        <v>3</v>
      </c>
      <c r="H8" s="349"/>
      <c r="I8" s="272" t="s">
        <v>33</v>
      </c>
      <c r="J8" s="350" t="s">
        <v>12</v>
      </c>
      <c r="K8" s="350"/>
      <c r="L8" s="350" t="s">
        <v>13</v>
      </c>
      <c r="M8" s="350"/>
      <c r="N8" s="297" t="s">
        <v>14</v>
      </c>
      <c r="O8" s="31" t="s">
        <v>4</v>
      </c>
      <c r="P8" s="297" t="s">
        <v>5</v>
      </c>
      <c r="Q8" s="297" t="s">
        <v>29</v>
      </c>
      <c r="R8" s="297" t="s">
        <v>30</v>
      </c>
      <c r="S8" s="297" t="s">
        <v>31</v>
      </c>
      <c r="T8" s="297" t="s">
        <v>34</v>
      </c>
      <c r="U8" s="297" t="s">
        <v>6</v>
      </c>
      <c r="V8" s="297" t="s">
        <v>8</v>
      </c>
      <c r="W8" s="297" t="s">
        <v>292</v>
      </c>
      <c r="X8" s="340" t="s">
        <v>7</v>
      </c>
    </row>
    <row r="9" spans="1:24">
      <c r="A9" s="33"/>
      <c r="B9" s="207"/>
      <c r="C9" s="212"/>
      <c r="D9" s="33"/>
      <c r="E9" s="33"/>
      <c r="F9" s="88"/>
      <c r="G9" s="204"/>
      <c r="H9" s="204"/>
      <c r="I9" s="205"/>
      <c r="J9" s="351"/>
      <c r="K9" s="351"/>
      <c r="L9" s="351"/>
      <c r="M9" s="351"/>
      <c r="N9" s="298"/>
      <c r="O9" s="33"/>
      <c r="P9" s="298"/>
      <c r="Q9" s="298"/>
      <c r="R9" s="298"/>
      <c r="S9" s="298"/>
      <c r="T9" s="298"/>
      <c r="U9" s="298"/>
      <c r="V9" s="298"/>
      <c r="W9" s="298"/>
      <c r="X9" s="341"/>
    </row>
    <row r="10" spans="1:24" ht="27" customHeight="1" thickBot="1">
      <c r="A10" s="38"/>
      <c r="B10" s="208"/>
      <c r="C10" s="213"/>
      <c r="D10" s="35"/>
      <c r="E10" s="35"/>
      <c r="F10" s="36"/>
      <c r="G10" s="255" t="s">
        <v>10</v>
      </c>
      <c r="H10" s="256" t="s">
        <v>32</v>
      </c>
      <c r="I10" s="257"/>
      <c r="J10" s="256" t="s">
        <v>26</v>
      </c>
      <c r="K10" s="256" t="s">
        <v>11</v>
      </c>
      <c r="L10" s="256" t="s">
        <v>19</v>
      </c>
      <c r="M10" s="256" t="s">
        <v>20</v>
      </c>
      <c r="N10" s="299"/>
      <c r="O10" s="38"/>
      <c r="P10" s="299"/>
      <c r="Q10" s="299"/>
      <c r="R10" s="299"/>
      <c r="S10" s="299"/>
      <c r="T10" s="299"/>
      <c r="U10" s="299"/>
      <c r="V10" s="299"/>
      <c r="W10" s="299"/>
      <c r="X10" s="342"/>
    </row>
    <row r="11" spans="1:24" ht="20.25" customHeight="1">
      <c r="A11" s="150"/>
      <c r="B11" s="151"/>
      <c r="C11" s="352">
        <v>43374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4"/>
    </row>
    <row r="12" spans="1:24" ht="101.25" customHeight="1">
      <c r="A12" s="138"/>
      <c r="B12" s="138"/>
      <c r="C12" s="273" t="s">
        <v>339</v>
      </c>
      <c r="D12" s="273" t="s">
        <v>341</v>
      </c>
      <c r="E12" s="276"/>
      <c r="F12" s="277"/>
      <c r="G12" s="274">
        <v>5000</v>
      </c>
      <c r="H12" s="274">
        <v>5000</v>
      </c>
      <c r="I12" s="273" t="s">
        <v>340</v>
      </c>
      <c r="J12" s="274" t="s">
        <v>27</v>
      </c>
      <c r="K12" s="237"/>
      <c r="L12" s="278"/>
      <c r="M12" s="276"/>
      <c r="N12" s="366" t="s">
        <v>322</v>
      </c>
      <c r="O12" s="367"/>
      <c r="P12" s="273" t="s">
        <v>323</v>
      </c>
      <c r="Q12" s="278"/>
      <c r="R12" s="240">
        <v>2142.288</v>
      </c>
      <c r="S12" s="240"/>
      <c r="T12" s="252"/>
      <c r="U12" s="273" t="s">
        <v>324</v>
      </c>
      <c r="V12" s="275">
        <v>43392</v>
      </c>
      <c r="W12" s="275">
        <v>43465</v>
      </c>
      <c r="X12" s="275">
        <v>43392</v>
      </c>
    </row>
    <row r="13" spans="1:24" ht="105.75" customHeight="1">
      <c r="A13" s="138"/>
      <c r="B13" s="138"/>
      <c r="C13" s="273" t="s">
        <v>339</v>
      </c>
      <c r="D13" s="273" t="s">
        <v>342</v>
      </c>
      <c r="E13" s="276"/>
      <c r="F13" s="277"/>
      <c r="G13" s="274">
        <v>5000</v>
      </c>
      <c r="H13" s="274">
        <v>5000</v>
      </c>
      <c r="I13" s="273" t="s">
        <v>340</v>
      </c>
      <c r="J13" s="274" t="s">
        <v>27</v>
      </c>
      <c r="K13" s="237"/>
      <c r="L13" s="278"/>
      <c r="M13" s="276"/>
      <c r="N13" s="368"/>
      <c r="O13" s="369"/>
      <c r="P13" s="273" t="s">
        <v>325</v>
      </c>
      <c r="Q13" s="278"/>
      <c r="R13" s="240">
        <v>936444.79999999993</v>
      </c>
      <c r="S13" s="240"/>
      <c r="T13" s="252"/>
      <c r="U13" s="273" t="s">
        <v>326</v>
      </c>
      <c r="V13" s="275">
        <v>43392</v>
      </c>
      <c r="W13" s="275">
        <v>43465</v>
      </c>
      <c r="X13" s="275">
        <v>43392</v>
      </c>
    </row>
    <row r="14" spans="1:24" ht="103.5" customHeight="1">
      <c r="A14" s="138"/>
      <c r="B14" s="138"/>
      <c r="C14" s="273" t="s">
        <v>339</v>
      </c>
      <c r="D14" s="273" t="s">
        <v>343</v>
      </c>
      <c r="E14" s="276"/>
      <c r="F14" s="277"/>
      <c r="G14" s="274">
        <v>5000</v>
      </c>
      <c r="H14" s="274">
        <v>5000</v>
      </c>
      <c r="I14" s="273" t="s">
        <v>340</v>
      </c>
      <c r="J14" s="274" t="s">
        <v>27</v>
      </c>
      <c r="K14" s="237"/>
      <c r="L14" s="278"/>
      <c r="M14" s="276"/>
      <c r="N14" s="368"/>
      <c r="O14" s="369"/>
      <c r="P14" s="273" t="s">
        <v>327</v>
      </c>
      <c r="Q14" s="278"/>
      <c r="R14" s="240">
        <v>21174.175999999996</v>
      </c>
      <c r="S14" s="240"/>
      <c r="T14" s="252"/>
      <c r="U14" s="273" t="s">
        <v>328</v>
      </c>
      <c r="V14" s="275">
        <v>43392</v>
      </c>
      <c r="W14" s="275">
        <v>43465</v>
      </c>
      <c r="X14" s="275">
        <v>43392</v>
      </c>
    </row>
    <row r="15" spans="1:24" ht="103.5" customHeight="1">
      <c r="A15" s="138"/>
      <c r="B15" s="138"/>
      <c r="C15" s="273" t="s">
        <v>339</v>
      </c>
      <c r="D15" s="273" t="s">
        <v>344</v>
      </c>
      <c r="E15" s="276"/>
      <c r="F15" s="277"/>
      <c r="G15" s="274">
        <v>5000</v>
      </c>
      <c r="H15" s="274">
        <v>5000</v>
      </c>
      <c r="I15" s="273" t="s">
        <v>340</v>
      </c>
      <c r="J15" s="274" t="s">
        <v>27</v>
      </c>
      <c r="K15" s="237"/>
      <c r="L15" s="278"/>
      <c r="M15" s="276"/>
      <c r="N15" s="368"/>
      <c r="O15" s="369"/>
      <c r="P15" s="273" t="s">
        <v>329</v>
      </c>
      <c r="Q15" s="278"/>
      <c r="R15" s="240">
        <v>1895434.0607999996</v>
      </c>
      <c r="S15" s="240"/>
      <c r="T15" s="252"/>
      <c r="U15" s="273" t="s">
        <v>330</v>
      </c>
      <c r="V15" s="275">
        <v>43392</v>
      </c>
      <c r="W15" s="275">
        <v>43465</v>
      </c>
      <c r="X15" s="275">
        <v>43392</v>
      </c>
    </row>
    <row r="16" spans="1:24" ht="87" customHeight="1">
      <c r="A16" s="138"/>
      <c r="B16" s="138"/>
      <c r="C16" s="273" t="s">
        <v>339</v>
      </c>
      <c r="D16" s="273" t="s">
        <v>345</v>
      </c>
      <c r="E16" s="276"/>
      <c r="F16" s="277"/>
      <c r="G16" s="274">
        <v>5000</v>
      </c>
      <c r="H16" s="274">
        <v>5000</v>
      </c>
      <c r="I16" s="273" t="s">
        <v>340</v>
      </c>
      <c r="J16" s="274" t="s">
        <v>27</v>
      </c>
      <c r="K16" s="237"/>
      <c r="L16" s="278"/>
      <c r="M16" s="276"/>
      <c r="N16" s="368"/>
      <c r="O16" s="369"/>
      <c r="P16" s="273" t="s">
        <v>331</v>
      </c>
      <c r="Q16" s="278"/>
      <c r="R16" s="240">
        <v>4949.9055999999991</v>
      </c>
      <c r="S16" s="240"/>
      <c r="T16" s="252"/>
      <c r="U16" s="273" t="s">
        <v>332</v>
      </c>
      <c r="V16" s="275">
        <v>43392</v>
      </c>
      <c r="W16" s="275">
        <v>43465</v>
      </c>
      <c r="X16" s="275">
        <v>43392</v>
      </c>
    </row>
    <row r="17" spans="1:24" ht="99.75" customHeight="1">
      <c r="A17" s="138"/>
      <c r="B17" s="138"/>
      <c r="C17" s="273" t="s">
        <v>339</v>
      </c>
      <c r="D17" s="273" t="s">
        <v>346</v>
      </c>
      <c r="E17" s="276"/>
      <c r="F17" s="277"/>
      <c r="G17" s="274">
        <v>5000</v>
      </c>
      <c r="H17" s="274">
        <v>5000</v>
      </c>
      <c r="I17" s="273" t="s">
        <v>340</v>
      </c>
      <c r="J17" s="274" t="s">
        <v>27</v>
      </c>
      <c r="K17" s="237"/>
      <c r="L17" s="278"/>
      <c r="M17" s="276"/>
      <c r="N17" s="368"/>
      <c r="O17" s="369"/>
      <c r="P17" s="273" t="s">
        <v>333</v>
      </c>
      <c r="Q17" s="278"/>
      <c r="R17" s="240">
        <v>47705.928</v>
      </c>
      <c r="S17" s="240"/>
      <c r="T17" s="252"/>
      <c r="U17" s="273" t="s">
        <v>334</v>
      </c>
      <c r="V17" s="275">
        <v>43392</v>
      </c>
      <c r="W17" s="275">
        <v>43465</v>
      </c>
      <c r="X17" s="275">
        <v>43392</v>
      </c>
    </row>
    <row r="18" spans="1:24" ht="97.5" customHeight="1">
      <c r="A18" s="138"/>
      <c r="B18" s="138"/>
      <c r="C18" s="273" t="s">
        <v>339</v>
      </c>
      <c r="D18" s="273" t="s">
        <v>347</v>
      </c>
      <c r="E18" s="276"/>
      <c r="F18" s="277"/>
      <c r="G18" s="274">
        <v>5000</v>
      </c>
      <c r="H18" s="274">
        <v>5000</v>
      </c>
      <c r="I18" s="273" t="s">
        <v>340</v>
      </c>
      <c r="J18" s="274" t="s">
        <v>27</v>
      </c>
      <c r="K18" s="237"/>
      <c r="L18" s="278"/>
      <c r="M18" s="276"/>
      <c r="N18" s="370"/>
      <c r="O18" s="371"/>
      <c r="P18" s="273" t="s">
        <v>335</v>
      </c>
      <c r="Q18" s="278"/>
      <c r="R18" s="240">
        <v>281068</v>
      </c>
      <c r="S18" s="240"/>
      <c r="T18" s="252"/>
      <c r="U18" s="273" t="s">
        <v>336</v>
      </c>
      <c r="V18" s="275">
        <v>43392</v>
      </c>
      <c r="W18" s="275">
        <v>43465</v>
      </c>
      <c r="X18" s="275">
        <v>43392</v>
      </c>
    </row>
    <row r="19" spans="1:24" ht="90.75" customHeight="1">
      <c r="A19" s="138"/>
      <c r="B19" s="138"/>
      <c r="C19" s="273" t="s">
        <v>355</v>
      </c>
      <c r="D19" s="273" t="s">
        <v>350</v>
      </c>
      <c r="E19" s="276"/>
      <c r="F19" s="277"/>
      <c r="G19" s="274">
        <v>3000</v>
      </c>
      <c r="H19" s="274">
        <v>3270</v>
      </c>
      <c r="I19" s="273" t="s">
        <v>358</v>
      </c>
      <c r="J19" s="274"/>
      <c r="K19" s="274"/>
      <c r="L19" s="274" t="s">
        <v>27</v>
      </c>
      <c r="M19" s="276"/>
      <c r="N19" s="364" t="s">
        <v>356</v>
      </c>
      <c r="O19" s="365"/>
      <c r="P19" s="273" t="s">
        <v>357</v>
      </c>
      <c r="Q19" s="278"/>
      <c r="R19" s="240">
        <v>4178135.6991999997</v>
      </c>
      <c r="S19" s="240"/>
      <c r="T19" s="252"/>
      <c r="U19" s="273" t="s">
        <v>351</v>
      </c>
      <c r="V19" s="275">
        <v>43382</v>
      </c>
      <c r="W19" s="275">
        <v>43747</v>
      </c>
      <c r="X19" s="275">
        <v>43382</v>
      </c>
    </row>
    <row r="20" spans="1:24" ht="19.5" customHeight="1">
      <c r="A20" s="138"/>
      <c r="B20" s="138"/>
      <c r="C20" s="355">
        <v>43405</v>
      </c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7"/>
    </row>
    <row r="21" spans="1:24" ht="53.25" customHeight="1">
      <c r="A21" s="138"/>
      <c r="B21" s="138"/>
      <c r="C21" s="273" t="s">
        <v>40</v>
      </c>
      <c r="D21" s="273" t="s">
        <v>353</v>
      </c>
      <c r="E21" s="276"/>
      <c r="F21" s="277"/>
      <c r="G21" s="274">
        <v>3000</v>
      </c>
      <c r="H21" s="274">
        <v>31903</v>
      </c>
      <c r="I21" s="273" t="s">
        <v>129</v>
      </c>
      <c r="J21" s="274" t="s">
        <v>27</v>
      </c>
      <c r="K21" s="237"/>
      <c r="L21" s="237"/>
      <c r="M21" s="276"/>
      <c r="N21" s="372" t="s">
        <v>360</v>
      </c>
      <c r="O21" s="373"/>
      <c r="P21" s="273" t="s">
        <v>294</v>
      </c>
      <c r="Q21" s="278"/>
      <c r="R21" s="240">
        <v>5771000</v>
      </c>
      <c r="S21" s="240"/>
      <c r="T21" s="240"/>
      <c r="U21" s="240" t="s">
        <v>354</v>
      </c>
      <c r="V21" s="275">
        <v>43405</v>
      </c>
      <c r="W21" s="275">
        <v>43769</v>
      </c>
      <c r="X21" s="275">
        <v>43405</v>
      </c>
    </row>
    <row r="22" spans="1:24" ht="108" customHeight="1">
      <c r="A22" s="138"/>
      <c r="B22" s="138"/>
      <c r="C22" s="273" t="s">
        <v>40</v>
      </c>
      <c r="D22" s="273" t="s">
        <v>361</v>
      </c>
      <c r="E22" s="276"/>
      <c r="F22" s="277"/>
      <c r="G22" s="273" t="s">
        <v>365</v>
      </c>
      <c r="H22" s="273" t="s">
        <v>363</v>
      </c>
      <c r="I22" s="273" t="s">
        <v>364</v>
      </c>
      <c r="J22" s="276"/>
      <c r="K22" s="278"/>
      <c r="L22" s="274" t="s">
        <v>27</v>
      </c>
      <c r="M22" s="276"/>
      <c r="N22" s="364" t="s">
        <v>337</v>
      </c>
      <c r="O22" s="365"/>
      <c r="P22" s="273" t="s">
        <v>338</v>
      </c>
      <c r="Q22" s="278"/>
      <c r="R22" s="240">
        <v>35861545.200000003</v>
      </c>
      <c r="S22" s="240"/>
      <c r="T22" s="240"/>
      <c r="U22" s="240" t="s">
        <v>362</v>
      </c>
      <c r="V22" s="275">
        <v>43433</v>
      </c>
      <c r="W22" s="275">
        <v>43805</v>
      </c>
      <c r="X22" s="275">
        <v>43433</v>
      </c>
    </row>
  </sheetData>
  <autoFilter ref="A8:X10">
    <filterColumn colId="6" showButton="0"/>
    <filterColumn colId="9" showButton="0"/>
    <filterColumn colId="11" showButton="0"/>
  </autoFilter>
  <mergeCells count="22">
    <mergeCell ref="C11:X11"/>
    <mergeCell ref="C20:X20"/>
    <mergeCell ref="N12:O18"/>
    <mergeCell ref="N21:O21"/>
    <mergeCell ref="N22:O22"/>
    <mergeCell ref="N19:O19"/>
    <mergeCell ref="X8:X10"/>
    <mergeCell ref="C1:X1"/>
    <mergeCell ref="A3:X3"/>
    <mergeCell ref="A5:X5"/>
    <mergeCell ref="G8:H8"/>
    <mergeCell ref="J8:K9"/>
    <mergeCell ref="L8:M9"/>
    <mergeCell ref="N8:N10"/>
    <mergeCell ref="P8:P10"/>
    <mergeCell ref="Q8:Q10"/>
    <mergeCell ref="R8:R10"/>
    <mergeCell ref="S8:S10"/>
    <mergeCell ref="T8:T10"/>
    <mergeCell ref="U8:U10"/>
    <mergeCell ref="V8:V10"/>
    <mergeCell ref="W8:W10"/>
  </mergeCells>
  <hyperlinks>
    <hyperlink ref="U22" r:id="rId1" tooltip="Abrir Nueva Ventana &gt; Dossier del Proveedor para SERVICIOS BROXEL S A P I DE CV" display="https://compranet.funcionpublica.gob.mx/esop/toolkit/negotiation/rfq/awardRfq.do?wf=x3756&amp;_ncp=1545425790991.954-3"/>
  </hyperlink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landscape" r:id="rId2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view="pageBreakPreview" topLeftCell="C1" zoomScale="64" zoomScaleNormal="130" zoomScaleSheetLayoutView="64" workbookViewId="0">
      <selection activeCell="O16" sqref="O16"/>
    </sheetView>
  </sheetViews>
  <sheetFormatPr baseColWidth="10" defaultRowHeight="12.75"/>
  <cols>
    <col min="1" max="1" width="11.7109375" style="60" hidden="1" customWidth="1"/>
    <col min="2" max="2" width="15.5703125" style="60" hidden="1" customWidth="1"/>
    <col min="3" max="3" width="29.42578125" style="1" customWidth="1"/>
    <col min="4" max="4" width="37.140625" style="1" customWidth="1"/>
    <col min="5" max="5" width="5" hidden="1" customWidth="1"/>
    <col min="6" max="6" width="20.5703125" style="2" hidden="1" customWidth="1"/>
    <col min="7" max="9" width="7.85546875" bestFit="1" customWidth="1"/>
    <col min="10" max="10" width="4.42578125" customWidth="1"/>
    <col min="11" max="11" width="4" customWidth="1"/>
    <col min="12" max="12" width="5.140625" customWidth="1"/>
    <col min="13" max="13" width="3.7109375" customWidth="1"/>
    <col min="14" max="14" width="15.7109375" style="3" customWidth="1"/>
    <col min="15" max="15" width="20.28515625" customWidth="1"/>
    <col min="16" max="16" width="12.5703125" style="47" bestFit="1" customWidth="1"/>
    <col min="17" max="17" width="15.140625" style="47" customWidth="1"/>
    <col min="18" max="18" width="14.28515625" style="4" customWidth="1"/>
    <col min="19" max="19" width="14.28515625" style="4" hidden="1" customWidth="1"/>
    <col min="20" max="20" width="14.5703125" style="4" hidden="1" customWidth="1"/>
    <col min="21" max="21" width="29.5703125" style="1" customWidth="1"/>
    <col min="22" max="22" width="10.5703125" customWidth="1"/>
    <col min="23" max="23" width="12.5703125" style="83" customWidth="1"/>
    <col min="24" max="24" width="11.85546875" style="83" customWidth="1"/>
  </cols>
  <sheetData>
    <row r="1" spans="1:24" ht="38.25" customHeight="1">
      <c r="C1" s="347" t="s">
        <v>320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>
      <c r="A3" s="305" t="s">
        <v>28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06" t="s">
        <v>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</row>
    <row r="6" spans="1:2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3.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90.75" customHeight="1">
      <c r="A8" s="31" t="s">
        <v>17</v>
      </c>
      <c r="B8" s="206" t="s">
        <v>61</v>
      </c>
      <c r="C8" s="210" t="s">
        <v>18</v>
      </c>
      <c r="D8" s="31" t="s">
        <v>0</v>
      </c>
      <c r="E8" s="31" t="s">
        <v>1</v>
      </c>
      <c r="F8" s="32" t="s">
        <v>2</v>
      </c>
      <c r="G8" s="349" t="s">
        <v>3</v>
      </c>
      <c r="H8" s="349"/>
      <c r="I8" s="272" t="s">
        <v>33</v>
      </c>
      <c r="J8" s="350" t="s">
        <v>12</v>
      </c>
      <c r="K8" s="350"/>
      <c r="L8" s="350" t="s">
        <v>13</v>
      </c>
      <c r="M8" s="350"/>
      <c r="N8" s="297" t="s">
        <v>14</v>
      </c>
      <c r="O8" s="31" t="s">
        <v>4</v>
      </c>
      <c r="P8" s="297" t="s">
        <v>5</v>
      </c>
      <c r="Q8" s="297" t="s">
        <v>29</v>
      </c>
      <c r="R8" s="297" t="s">
        <v>30</v>
      </c>
      <c r="S8" s="297" t="s">
        <v>31</v>
      </c>
      <c r="T8" s="297" t="s">
        <v>34</v>
      </c>
      <c r="U8" s="297" t="s">
        <v>6</v>
      </c>
      <c r="V8" s="297" t="s">
        <v>8</v>
      </c>
      <c r="W8" s="297" t="s">
        <v>292</v>
      </c>
      <c r="X8" s="340" t="s">
        <v>7</v>
      </c>
    </row>
    <row r="9" spans="1:24">
      <c r="A9" s="33"/>
      <c r="B9" s="207"/>
      <c r="C9" s="212"/>
      <c r="D9" s="33"/>
      <c r="E9" s="33"/>
      <c r="F9" s="88"/>
      <c r="G9" s="204"/>
      <c r="H9" s="204"/>
      <c r="I9" s="205"/>
      <c r="J9" s="351"/>
      <c r="K9" s="351"/>
      <c r="L9" s="351"/>
      <c r="M9" s="351"/>
      <c r="N9" s="298"/>
      <c r="O9" s="33"/>
      <c r="P9" s="298"/>
      <c r="Q9" s="298"/>
      <c r="R9" s="298"/>
      <c r="S9" s="298"/>
      <c r="T9" s="298"/>
      <c r="U9" s="298"/>
      <c r="V9" s="298"/>
      <c r="W9" s="298"/>
      <c r="X9" s="341"/>
    </row>
    <row r="10" spans="1:24" ht="28.5" customHeight="1" thickBot="1">
      <c r="A10" s="38"/>
      <c r="B10" s="208"/>
      <c r="C10" s="213"/>
      <c r="D10" s="35"/>
      <c r="E10" s="35"/>
      <c r="F10" s="36"/>
      <c r="G10" s="255" t="s">
        <v>10</v>
      </c>
      <c r="H10" s="256" t="s">
        <v>32</v>
      </c>
      <c r="I10" s="257"/>
      <c r="J10" s="256" t="s">
        <v>26</v>
      </c>
      <c r="K10" s="256" t="s">
        <v>11</v>
      </c>
      <c r="L10" s="256" t="s">
        <v>19</v>
      </c>
      <c r="M10" s="256" t="s">
        <v>20</v>
      </c>
      <c r="N10" s="299"/>
      <c r="O10" s="38"/>
      <c r="P10" s="299"/>
      <c r="Q10" s="299"/>
      <c r="R10" s="299"/>
      <c r="S10" s="299"/>
      <c r="T10" s="299"/>
      <c r="U10" s="299"/>
      <c r="V10" s="299"/>
      <c r="W10" s="299"/>
      <c r="X10" s="342"/>
    </row>
    <row r="11" spans="1:24" ht="19.5" customHeight="1">
      <c r="A11" s="138"/>
      <c r="B11" s="138"/>
      <c r="C11" s="355">
        <v>43405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7"/>
    </row>
    <row r="12" spans="1:24" ht="108" customHeight="1">
      <c r="A12" s="138"/>
      <c r="B12" s="138"/>
      <c r="C12" s="273" t="s">
        <v>40</v>
      </c>
      <c r="D12" s="273" t="s">
        <v>361</v>
      </c>
      <c r="E12" s="276"/>
      <c r="F12" s="277"/>
      <c r="G12" s="273" t="s">
        <v>365</v>
      </c>
      <c r="H12" s="273" t="s">
        <v>363</v>
      </c>
      <c r="I12" s="273" t="s">
        <v>364</v>
      </c>
      <c r="J12" s="276"/>
      <c r="K12" s="278"/>
      <c r="L12" s="274" t="s">
        <v>27</v>
      </c>
      <c r="M12" s="276"/>
      <c r="N12" s="364" t="s">
        <v>337</v>
      </c>
      <c r="O12" s="365"/>
      <c r="P12" s="273" t="s">
        <v>338</v>
      </c>
      <c r="Q12" s="278"/>
      <c r="R12" s="240">
        <v>35861545.200000003</v>
      </c>
      <c r="S12" s="240"/>
      <c r="T12" s="240"/>
      <c r="U12" s="240" t="s">
        <v>362</v>
      </c>
      <c r="V12" s="275">
        <v>43433</v>
      </c>
      <c r="W12" s="275">
        <v>43805</v>
      </c>
      <c r="X12" s="275">
        <v>43433</v>
      </c>
    </row>
  </sheetData>
  <autoFilter ref="A8:X10">
    <filterColumn colId="6" showButton="0"/>
    <filterColumn colId="9" showButton="0"/>
    <filterColumn colId="11" showButton="0"/>
  </autoFilter>
  <mergeCells count="18">
    <mergeCell ref="C1:X1"/>
    <mergeCell ref="A3:X3"/>
    <mergeCell ref="A5:X5"/>
    <mergeCell ref="G8:H8"/>
    <mergeCell ref="J8:K9"/>
    <mergeCell ref="L8:M9"/>
    <mergeCell ref="N8:N10"/>
    <mergeCell ref="P8:P10"/>
    <mergeCell ref="Q8:Q10"/>
    <mergeCell ref="R8:R10"/>
    <mergeCell ref="S8:S10"/>
    <mergeCell ref="T8:T10"/>
    <mergeCell ref="U8:U10"/>
    <mergeCell ref="V8:V10"/>
    <mergeCell ref="W8:W10"/>
    <mergeCell ref="N12:O12"/>
    <mergeCell ref="C11:X11"/>
    <mergeCell ref="X8:X10"/>
  </mergeCells>
  <hyperlinks>
    <hyperlink ref="U12" r:id="rId1" tooltip="Abrir Nueva Ventana &gt; Dossier del Proveedor para SERVICIOS BROXEL S A P I DE CV" display="https://compranet.funcionpublica.gob.mx/esop/toolkit/negotiation/rfq/awardRfq.do?wf=x3756&amp;_ncp=1545425790991.954-3"/>
  </hyperlink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landscape" r:id="rId2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view="pageBreakPreview" topLeftCell="C18" zoomScale="80" zoomScaleNormal="130" zoomScaleSheetLayoutView="80" workbookViewId="0">
      <selection activeCell="N20" sqref="N20:O20"/>
    </sheetView>
  </sheetViews>
  <sheetFormatPr baseColWidth="10" defaultRowHeight="12.75"/>
  <cols>
    <col min="1" max="1" width="11.7109375" style="60" hidden="1" customWidth="1"/>
    <col min="2" max="2" width="15.5703125" style="60" hidden="1" customWidth="1"/>
    <col min="3" max="3" width="29.42578125" style="1" customWidth="1"/>
    <col min="4" max="4" width="37.140625" style="1" customWidth="1"/>
    <col min="5" max="5" width="5" hidden="1" customWidth="1"/>
    <col min="6" max="6" width="20.5703125" style="2" hidden="1" customWidth="1"/>
    <col min="7" max="9" width="7.85546875" bestFit="1" customWidth="1"/>
    <col min="10" max="10" width="4.42578125" customWidth="1"/>
    <col min="11" max="11" width="4" customWidth="1"/>
    <col min="12" max="12" width="5.140625" customWidth="1"/>
    <col min="13" max="13" width="3.7109375" customWidth="1"/>
    <col min="14" max="14" width="15.7109375" style="3" customWidth="1"/>
    <col min="15" max="15" width="20.28515625" customWidth="1"/>
    <col min="16" max="16" width="12.5703125" style="47" bestFit="1" customWidth="1"/>
    <col min="17" max="17" width="15.140625" style="47" customWidth="1"/>
    <col min="18" max="18" width="14.28515625" style="4" customWidth="1"/>
    <col min="19" max="19" width="14.28515625" style="4" hidden="1" customWidth="1"/>
    <col min="20" max="20" width="14.5703125" style="4" hidden="1" customWidth="1"/>
    <col min="21" max="21" width="29.5703125" style="1" customWidth="1"/>
    <col min="22" max="22" width="10.5703125" customWidth="1"/>
    <col min="23" max="23" width="12.5703125" style="83" customWidth="1"/>
    <col min="24" max="24" width="11.85546875" style="83" customWidth="1"/>
  </cols>
  <sheetData>
    <row r="1" spans="1:24" ht="38.25" customHeight="1">
      <c r="C1" s="347" t="s">
        <v>320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>
      <c r="A3" s="305" t="s">
        <v>28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06" t="s">
        <v>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</row>
    <row r="6" spans="1:2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3.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90.75" customHeight="1">
      <c r="A8" s="31" t="s">
        <v>17</v>
      </c>
      <c r="B8" s="206" t="s">
        <v>61</v>
      </c>
      <c r="C8" s="210" t="s">
        <v>18</v>
      </c>
      <c r="D8" s="31" t="s">
        <v>0</v>
      </c>
      <c r="E8" s="31" t="s">
        <v>1</v>
      </c>
      <c r="F8" s="32" t="s">
        <v>2</v>
      </c>
      <c r="G8" s="349" t="s">
        <v>3</v>
      </c>
      <c r="H8" s="349"/>
      <c r="I8" s="272" t="s">
        <v>33</v>
      </c>
      <c r="J8" s="350" t="s">
        <v>12</v>
      </c>
      <c r="K8" s="350"/>
      <c r="L8" s="350" t="s">
        <v>13</v>
      </c>
      <c r="M8" s="350"/>
      <c r="N8" s="297" t="s">
        <v>14</v>
      </c>
      <c r="O8" s="31" t="s">
        <v>4</v>
      </c>
      <c r="P8" s="297" t="s">
        <v>5</v>
      </c>
      <c r="Q8" s="297" t="s">
        <v>29</v>
      </c>
      <c r="R8" s="297" t="s">
        <v>30</v>
      </c>
      <c r="S8" s="297" t="s">
        <v>31</v>
      </c>
      <c r="T8" s="297" t="s">
        <v>34</v>
      </c>
      <c r="U8" s="297" t="s">
        <v>6</v>
      </c>
      <c r="V8" s="297" t="s">
        <v>8</v>
      </c>
      <c r="W8" s="297" t="s">
        <v>292</v>
      </c>
      <c r="X8" s="340" t="s">
        <v>7</v>
      </c>
    </row>
    <row r="9" spans="1:24">
      <c r="A9" s="33"/>
      <c r="B9" s="207"/>
      <c r="C9" s="212"/>
      <c r="D9" s="33"/>
      <c r="E9" s="33"/>
      <c r="F9" s="88"/>
      <c r="G9" s="204"/>
      <c r="H9" s="204"/>
      <c r="I9" s="205"/>
      <c r="J9" s="351"/>
      <c r="K9" s="351"/>
      <c r="L9" s="351"/>
      <c r="M9" s="351"/>
      <c r="N9" s="298"/>
      <c r="O9" s="33"/>
      <c r="P9" s="298"/>
      <c r="Q9" s="298"/>
      <c r="R9" s="298"/>
      <c r="S9" s="298"/>
      <c r="T9" s="298"/>
      <c r="U9" s="298"/>
      <c r="V9" s="298"/>
      <c r="W9" s="298"/>
      <c r="X9" s="341"/>
    </row>
    <row r="10" spans="1:24" ht="27" customHeight="1" thickBot="1">
      <c r="A10" s="38"/>
      <c r="B10" s="208"/>
      <c r="C10" s="213"/>
      <c r="D10" s="35"/>
      <c r="E10" s="35"/>
      <c r="F10" s="36"/>
      <c r="G10" s="255" t="s">
        <v>10</v>
      </c>
      <c r="H10" s="256" t="s">
        <v>32</v>
      </c>
      <c r="I10" s="257"/>
      <c r="J10" s="256" t="s">
        <v>26</v>
      </c>
      <c r="K10" s="256" t="s">
        <v>11</v>
      </c>
      <c r="L10" s="256" t="s">
        <v>19</v>
      </c>
      <c r="M10" s="256" t="s">
        <v>20</v>
      </c>
      <c r="N10" s="299"/>
      <c r="O10" s="38"/>
      <c r="P10" s="299"/>
      <c r="Q10" s="299"/>
      <c r="R10" s="299"/>
      <c r="S10" s="299"/>
      <c r="T10" s="299"/>
      <c r="U10" s="299"/>
      <c r="V10" s="299"/>
      <c r="W10" s="299"/>
      <c r="X10" s="342"/>
    </row>
    <row r="11" spans="1:24" ht="20.25" customHeight="1">
      <c r="A11" s="150"/>
      <c r="B11" s="151"/>
      <c r="C11" s="352">
        <v>43374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4"/>
    </row>
    <row r="12" spans="1:24" ht="99.75" customHeight="1">
      <c r="A12" s="138"/>
      <c r="B12" s="138"/>
      <c r="C12" s="273" t="s">
        <v>339</v>
      </c>
      <c r="D12" s="273" t="s">
        <v>341</v>
      </c>
      <c r="E12" s="276"/>
      <c r="F12" s="277"/>
      <c r="G12" s="274">
        <v>5000</v>
      </c>
      <c r="H12" s="274">
        <v>5000</v>
      </c>
      <c r="I12" s="273" t="s">
        <v>340</v>
      </c>
      <c r="J12" s="274" t="s">
        <v>27</v>
      </c>
      <c r="K12" s="237"/>
      <c r="L12" s="278"/>
      <c r="M12" s="276"/>
      <c r="N12" s="366" t="s">
        <v>322</v>
      </c>
      <c r="O12" s="367"/>
      <c r="P12" s="273" t="s">
        <v>323</v>
      </c>
      <c r="Q12" s="278"/>
      <c r="R12" s="240">
        <v>2142.288</v>
      </c>
      <c r="S12" s="240"/>
      <c r="T12" s="252"/>
      <c r="U12" s="273" t="s">
        <v>324</v>
      </c>
      <c r="V12" s="275">
        <v>43392</v>
      </c>
      <c r="W12" s="275">
        <v>43465</v>
      </c>
      <c r="X12" s="275">
        <v>43392</v>
      </c>
    </row>
    <row r="13" spans="1:24" ht="104.25" customHeight="1">
      <c r="A13" s="138"/>
      <c r="B13" s="138"/>
      <c r="C13" s="273" t="s">
        <v>339</v>
      </c>
      <c r="D13" s="273" t="s">
        <v>342</v>
      </c>
      <c r="E13" s="276"/>
      <c r="F13" s="277"/>
      <c r="G13" s="274">
        <v>5000</v>
      </c>
      <c r="H13" s="274">
        <v>5000</v>
      </c>
      <c r="I13" s="273" t="s">
        <v>340</v>
      </c>
      <c r="J13" s="274" t="s">
        <v>27</v>
      </c>
      <c r="K13" s="237"/>
      <c r="L13" s="278"/>
      <c r="M13" s="276"/>
      <c r="N13" s="368"/>
      <c r="O13" s="369"/>
      <c r="P13" s="273" t="s">
        <v>325</v>
      </c>
      <c r="Q13" s="278"/>
      <c r="R13" s="240">
        <v>936444.79999999993</v>
      </c>
      <c r="S13" s="240"/>
      <c r="T13" s="252"/>
      <c r="U13" s="273" t="s">
        <v>326</v>
      </c>
      <c r="V13" s="275">
        <v>43392</v>
      </c>
      <c r="W13" s="275">
        <v>43465</v>
      </c>
      <c r="X13" s="275">
        <v>43392</v>
      </c>
    </row>
    <row r="14" spans="1:24" ht="105.75" customHeight="1">
      <c r="A14" s="138"/>
      <c r="B14" s="138"/>
      <c r="C14" s="273" t="s">
        <v>339</v>
      </c>
      <c r="D14" s="273" t="s">
        <v>343</v>
      </c>
      <c r="E14" s="276"/>
      <c r="F14" s="277"/>
      <c r="G14" s="274">
        <v>5000</v>
      </c>
      <c r="H14" s="274">
        <v>5000</v>
      </c>
      <c r="I14" s="273" t="s">
        <v>340</v>
      </c>
      <c r="J14" s="274" t="s">
        <v>27</v>
      </c>
      <c r="K14" s="237"/>
      <c r="L14" s="278"/>
      <c r="M14" s="276"/>
      <c r="N14" s="368"/>
      <c r="O14" s="369"/>
      <c r="P14" s="273" t="s">
        <v>327</v>
      </c>
      <c r="Q14" s="278"/>
      <c r="R14" s="240">
        <v>21174.175999999996</v>
      </c>
      <c r="S14" s="240"/>
      <c r="T14" s="252"/>
      <c r="U14" s="273" t="s">
        <v>328</v>
      </c>
      <c r="V14" s="275">
        <v>43392</v>
      </c>
      <c r="W14" s="275">
        <v>43465</v>
      </c>
      <c r="X14" s="275">
        <v>43392</v>
      </c>
    </row>
    <row r="15" spans="1:24" ht="99" customHeight="1">
      <c r="A15" s="138"/>
      <c r="B15" s="138"/>
      <c r="C15" s="273" t="s">
        <v>339</v>
      </c>
      <c r="D15" s="273" t="s">
        <v>344</v>
      </c>
      <c r="E15" s="276"/>
      <c r="F15" s="277"/>
      <c r="G15" s="274">
        <v>5000</v>
      </c>
      <c r="H15" s="274">
        <v>5000</v>
      </c>
      <c r="I15" s="273" t="s">
        <v>340</v>
      </c>
      <c r="J15" s="274" t="s">
        <v>27</v>
      </c>
      <c r="K15" s="237"/>
      <c r="L15" s="278"/>
      <c r="M15" s="276"/>
      <c r="N15" s="368"/>
      <c r="O15" s="369"/>
      <c r="P15" s="273" t="s">
        <v>329</v>
      </c>
      <c r="Q15" s="278"/>
      <c r="R15" s="240">
        <v>1895434.0607999996</v>
      </c>
      <c r="S15" s="240"/>
      <c r="T15" s="252"/>
      <c r="U15" s="273" t="s">
        <v>330</v>
      </c>
      <c r="V15" s="275">
        <v>43392</v>
      </c>
      <c r="W15" s="275">
        <v>43465</v>
      </c>
      <c r="X15" s="275">
        <v>43392</v>
      </c>
    </row>
    <row r="16" spans="1:24" ht="99" customHeight="1">
      <c r="A16" s="138"/>
      <c r="B16" s="138"/>
      <c r="C16" s="273" t="s">
        <v>339</v>
      </c>
      <c r="D16" s="273" t="s">
        <v>345</v>
      </c>
      <c r="E16" s="276"/>
      <c r="F16" s="277"/>
      <c r="G16" s="274">
        <v>5000</v>
      </c>
      <c r="H16" s="274">
        <v>5000</v>
      </c>
      <c r="I16" s="273" t="s">
        <v>340</v>
      </c>
      <c r="J16" s="274" t="s">
        <v>27</v>
      </c>
      <c r="K16" s="237"/>
      <c r="L16" s="278"/>
      <c r="M16" s="276"/>
      <c r="N16" s="368"/>
      <c r="O16" s="369"/>
      <c r="P16" s="273" t="s">
        <v>331</v>
      </c>
      <c r="Q16" s="278"/>
      <c r="R16" s="240">
        <v>4949.9055999999991</v>
      </c>
      <c r="S16" s="240"/>
      <c r="T16" s="252"/>
      <c r="U16" s="273" t="s">
        <v>332</v>
      </c>
      <c r="V16" s="275">
        <v>43392</v>
      </c>
      <c r="W16" s="275">
        <v>43465</v>
      </c>
      <c r="X16" s="275">
        <v>43392</v>
      </c>
    </row>
    <row r="17" spans="1:24" ht="103.5" customHeight="1">
      <c r="A17" s="138"/>
      <c r="B17" s="138"/>
      <c r="C17" s="273" t="s">
        <v>339</v>
      </c>
      <c r="D17" s="273" t="s">
        <v>346</v>
      </c>
      <c r="E17" s="276"/>
      <c r="F17" s="277"/>
      <c r="G17" s="274">
        <v>5000</v>
      </c>
      <c r="H17" s="274">
        <v>5000</v>
      </c>
      <c r="I17" s="273" t="s">
        <v>340</v>
      </c>
      <c r="J17" s="274" t="s">
        <v>27</v>
      </c>
      <c r="K17" s="237"/>
      <c r="L17" s="278"/>
      <c r="M17" s="276"/>
      <c r="N17" s="368"/>
      <c r="O17" s="369"/>
      <c r="P17" s="273" t="s">
        <v>333</v>
      </c>
      <c r="Q17" s="278"/>
      <c r="R17" s="240">
        <v>47705.928</v>
      </c>
      <c r="S17" s="240"/>
      <c r="T17" s="252"/>
      <c r="U17" s="273" t="s">
        <v>334</v>
      </c>
      <c r="V17" s="275">
        <v>43392</v>
      </c>
      <c r="W17" s="275">
        <v>43465</v>
      </c>
      <c r="X17" s="275">
        <v>43392</v>
      </c>
    </row>
    <row r="18" spans="1:24" ht="107.25" customHeight="1">
      <c r="A18" s="138"/>
      <c r="B18" s="138"/>
      <c r="C18" s="273" t="s">
        <v>339</v>
      </c>
      <c r="D18" s="273" t="s">
        <v>347</v>
      </c>
      <c r="E18" s="276"/>
      <c r="F18" s="277"/>
      <c r="G18" s="274">
        <v>5000</v>
      </c>
      <c r="H18" s="274">
        <v>5000</v>
      </c>
      <c r="I18" s="273" t="s">
        <v>340</v>
      </c>
      <c r="J18" s="274" t="s">
        <v>27</v>
      </c>
      <c r="K18" s="237"/>
      <c r="L18" s="278"/>
      <c r="M18" s="276"/>
      <c r="N18" s="370"/>
      <c r="O18" s="371"/>
      <c r="P18" s="273" t="s">
        <v>335</v>
      </c>
      <c r="Q18" s="278"/>
      <c r="R18" s="240">
        <v>281068</v>
      </c>
      <c r="S18" s="240"/>
      <c r="T18" s="252"/>
      <c r="U18" s="273" t="s">
        <v>336</v>
      </c>
      <c r="V18" s="275">
        <v>43392</v>
      </c>
      <c r="W18" s="275">
        <v>43465</v>
      </c>
      <c r="X18" s="275">
        <v>43392</v>
      </c>
    </row>
    <row r="19" spans="1:24" ht="83.25" customHeight="1">
      <c r="A19" s="138"/>
      <c r="B19" s="138"/>
      <c r="C19" s="280" t="s">
        <v>352</v>
      </c>
      <c r="D19" s="280" t="s">
        <v>348</v>
      </c>
      <c r="E19" s="276"/>
      <c r="F19" s="277"/>
      <c r="G19" s="281">
        <v>3000</v>
      </c>
      <c r="H19" s="281">
        <v>3590</v>
      </c>
      <c r="I19" s="280" t="s">
        <v>132</v>
      </c>
      <c r="J19" s="276"/>
      <c r="K19" s="278"/>
      <c r="L19" s="278"/>
      <c r="M19" s="281" t="s">
        <v>27</v>
      </c>
      <c r="N19" s="364" t="s">
        <v>321</v>
      </c>
      <c r="O19" s="365"/>
      <c r="P19" s="280" t="s">
        <v>359</v>
      </c>
      <c r="Q19" s="278"/>
      <c r="R19" s="240">
        <v>14154441.312799999</v>
      </c>
      <c r="S19" s="240"/>
      <c r="T19" s="252"/>
      <c r="U19" s="280" t="s">
        <v>349</v>
      </c>
      <c r="V19" s="279">
        <v>43392</v>
      </c>
      <c r="W19" s="279">
        <v>44487</v>
      </c>
      <c r="X19" s="279">
        <v>43392</v>
      </c>
    </row>
    <row r="20" spans="1:24" ht="89.25" customHeight="1">
      <c r="A20" s="138"/>
      <c r="B20" s="138"/>
      <c r="C20" s="273" t="s">
        <v>355</v>
      </c>
      <c r="D20" s="273" t="s">
        <v>350</v>
      </c>
      <c r="E20" s="276"/>
      <c r="F20" s="277"/>
      <c r="G20" s="274">
        <v>3000</v>
      </c>
      <c r="H20" s="274">
        <v>3270</v>
      </c>
      <c r="I20" s="273" t="s">
        <v>358</v>
      </c>
      <c r="J20" s="274"/>
      <c r="K20" s="274"/>
      <c r="L20" s="274" t="s">
        <v>27</v>
      </c>
      <c r="M20" s="276"/>
      <c r="N20" s="364" t="s">
        <v>356</v>
      </c>
      <c r="O20" s="365"/>
      <c r="P20" s="273" t="s">
        <v>357</v>
      </c>
      <c r="Q20" s="278"/>
      <c r="R20" s="240">
        <v>4178135.6991999997</v>
      </c>
      <c r="S20" s="240"/>
      <c r="T20" s="252"/>
      <c r="U20" s="273" t="s">
        <v>351</v>
      </c>
      <c r="V20" s="275">
        <v>43382</v>
      </c>
      <c r="W20" s="275">
        <v>43747</v>
      </c>
      <c r="X20" s="275">
        <v>43382</v>
      </c>
    </row>
    <row r="21" spans="1:24" ht="19.5" customHeight="1">
      <c r="A21" s="138"/>
      <c r="B21" s="138"/>
      <c r="C21" s="355">
        <v>43405</v>
      </c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7"/>
    </row>
    <row r="22" spans="1:24" ht="53.25" customHeight="1">
      <c r="A22" s="138"/>
      <c r="B22" s="138"/>
      <c r="C22" s="273" t="s">
        <v>40</v>
      </c>
      <c r="D22" s="273" t="s">
        <v>353</v>
      </c>
      <c r="E22" s="276"/>
      <c r="F22" s="277"/>
      <c r="G22" s="274">
        <v>3000</v>
      </c>
      <c r="H22" s="274">
        <v>31903</v>
      </c>
      <c r="I22" s="273" t="s">
        <v>129</v>
      </c>
      <c r="J22" s="274" t="s">
        <v>27</v>
      </c>
      <c r="K22" s="237"/>
      <c r="L22" s="237"/>
      <c r="M22" s="276"/>
      <c r="N22" s="372" t="s">
        <v>360</v>
      </c>
      <c r="O22" s="373"/>
      <c r="P22" s="273" t="s">
        <v>294</v>
      </c>
      <c r="Q22" s="278"/>
      <c r="R22" s="240">
        <v>5771000</v>
      </c>
      <c r="S22" s="240"/>
      <c r="T22" s="240"/>
      <c r="U22" s="240" t="s">
        <v>354</v>
      </c>
      <c r="V22" s="275">
        <v>43405</v>
      </c>
      <c r="W22" s="275">
        <v>43769</v>
      </c>
      <c r="X22" s="275">
        <v>43405</v>
      </c>
    </row>
    <row r="23" spans="1:24" ht="108" customHeight="1">
      <c r="A23" s="138"/>
      <c r="B23" s="138"/>
      <c r="C23" s="273" t="s">
        <v>40</v>
      </c>
      <c r="D23" s="273" t="s">
        <v>361</v>
      </c>
      <c r="E23" s="276"/>
      <c r="F23" s="277"/>
      <c r="G23" s="273" t="s">
        <v>365</v>
      </c>
      <c r="H23" s="273" t="s">
        <v>363</v>
      </c>
      <c r="I23" s="273" t="s">
        <v>364</v>
      </c>
      <c r="J23" s="276"/>
      <c r="K23" s="278"/>
      <c r="L23" s="274" t="s">
        <v>27</v>
      </c>
      <c r="M23" s="276"/>
      <c r="N23" s="364" t="s">
        <v>337</v>
      </c>
      <c r="O23" s="365"/>
      <c r="P23" s="273" t="s">
        <v>366</v>
      </c>
      <c r="Q23" s="278"/>
      <c r="R23" s="240">
        <v>35861545.200000003</v>
      </c>
      <c r="S23" s="240"/>
      <c r="T23" s="240"/>
      <c r="U23" s="240" t="s">
        <v>362</v>
      </c>
      <c r="V23" s="275">
        <v>43433</v>
      </c>
      <c r="W23" s="275">
        <v>43805</v>
      </c>
      <c r="X23" s="275">
        <v>43433</v>
      </c>
    </row>
  </sheetData>
  <autoFilter ref="A8:X10">
    <filterColumn colId="6" showButton="0"/>
    <filterColumn colId="9" showButton="0"/>
    <filterColumn colId="11" showButton="0"/>
  </autoFilter>
  <mergeCells count="23">
    <mergeCell ref="N23:O23"/>
    <mergeCell ref="C11:X11"/>
    <mergeCell ref="N12:O18"/>
    <mergeCell ref="N20:O20"/>
    <mergeCell ref="C21:X21"/>
    <mergeCell ref="N22:O22"/>
    <mergeCell ref="N19:O19"/>
    <mergeCell ref="X8:X10"/>
    <mergeCell ref="C1:X1"/>
    <mergeCell ref="A3:X3"/>
    <mergeCell ref="A5:X5"/>
    <mergeCell ref="G8:H8"/>
    <mergeCell ref="J8:K9"/>
    <mergeCell ref="L8:M9"/>
    <mergeCell ref="N8:N10"/>
    <mergeCell ref="P8:P10"/>
    <mergeCell ref="Q8:Q10"/>
    <mergeCell ref="R8:R10"/>
    <mergeCell ref="S8:S10"/>
    <mergeCell ref="T8:T10"/>
    <mergeCell ref="U8:U10"/>
    <mergeCell ref="V8:V10"/>
    <mergeCell ref="W8:W10"/>
  </mergeCells>
  <hyperlinks>
    <hyperlink ref="U23" r:id="rId1" tooltip="Abrir Nueva Ventana &gt; Dossier del Proveedor para SERVICIOS BROXEL S A P I DE CV" display="https://compranet.funcionpublica.gob.mx/esop/toolkit/negotiation/rfq/awardRfq.do?wf=x3756&amp;_ncp=1545425790991.954-3"/>
  </hyperlink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landscape" r:id="rId2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BreakPreview" topLeftCell="C17" zoomScale="64" zoomScaleNormal="130" zoomScaleSheetLayoutView="64" workbookViewId="0">
      <selection activeCell="N23" sqref="N23:O23"/>
    </sheetView>
  </sheetViews>
  <sheetFormatPr baseColWidth="10" defaultRowHeight="12.75"/>
  <cols>
    <col min="1" max="1" width="11.7109375" style="60" hidden="1" customWidth="1"/>
    <col min="2" max="2" width="15.5703125" style="60" hidden="1" customWidth="1"/>
    <col min="3" max="3" width="29.42578125" style="1" customWidth="1"/>
    <col min="4" max="4" width="37.140625" style="1" customWidth="1"/>
    <col min="5" max="5" width="5" hidden="1" customWidth="1"/>
    <col min="6" max="6" width="20.5703125" style="2" hidden="1" customWidth="1"/>
    <col min="7" max="9" width="7.85546875" bestFit="1" customWidth="1"/>
    <col min="10" max="10" width="4.42578125" customWidth="1"/>
    <col min="11" max="11" width="4" customWidth="1"/>
    <col min="12" max="12" width="5.140625" customWidth="1"/>
    <col min="13" max="13" width="3.7109375" customWidth="1"/>
    <col min="14" max="14" width="15.7109375" style="3" customWidth="1"/>
    <col min="15" max="15" width="20.28515625" customWidth="1"/>
    <col min="16" max="16" width="15.28515625" style="47" customWidth="1"/>
    <col min="17" max="17" width="15.140625" style="47" customWidth="1"/>
    <col min="18" max="18" width="14.28515625" style="4" customWidth="1"/>
    <col min="19" max="19" width="14.28515625" style="4" hidden="1" customWidth="1"/>
    <col min="20" max="20" width="14.5703125" style="4" hidden="1" customWidth="1"/>
    <col min="21" max="21" width="29.5703125" style="1" customWidth="1"/>
    <col min="22" max="22" width="10.5703125" customWidth="1"/>
    <col min="23" max="23" width="12.5703125" style="83" customWidth="1"/>
    <col min="24" max="24" width="11.85546875" style="83" customWidth="1"/>
  </cols>
  <sheetData>
    <row r="1" spans="1:24" ht="38.25" customHeight="1">
      <c r="C1" s="347" t="s">
        <v>320</v>
      </c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>
      <c r="A3" s="305" t="s">
        <v>28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06" t="s">
        <v>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</row>
    <row r="6" spans="1:2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3.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90.75" customHeight="1">
      <c r="A8" s="31" t="s">
        <v>17</v>
      </c>
      <c r="B8" s="206" t="s">
        <v>61</v>
      </c>
      <c r="C8" s="210" t="s">
        <v>18</v>
      </c>
      <c r="D8" s="31" t="s">
        <v>0</v>
      </c>
      <c r="E8" s="31" t="s">
        <v>1</v>
      </c>
      <c r="F8" s="32" t="s">
        <v>2</v>
      </c>
      <c r="G8" s="349" t="s">
        <v>3</v>
      </c>
      <c r="H8" s="349"/>
      <c r="I8" s="272" t="s">
        <v>33</v>
      </c>
      <c r="J8" s="350" t="s">
        <v>12</v>
      </c>
      <c r="K8" s="350"/>
      <c r="L8" s="350" t="s">
        <v>13</v>
      </c>
      <c r="M8" s="350"/>
      <c r="N8" s="297" t="s">
        <v>14</v>
      </c>
      <c r="O8" s="31" t="s">
        <v>4</v>
      </c>
      <c r="P8" s="297" t="s">
        <v>5</v>
      </c>
      <c r="Q8" s="297" t="s">
        <v>29</v>
      </c>
      <c r="R8" s="297" t="s">
        <v>30</v>
      </c>
      <c r="S8" s="297" t="s">
        <v>31</v>
      </c>
      <c r="T8" s="297" t="s">
        <v>34</v>
      </c>
      <c r="U8" s="297" t="s">
        <v>6</v>
      </c>
      <c r="V8" s="297" t="s">
        <v>8</v>
      </c>
      <c r="W8" s="297" t="s">
        <v>292</v>
      </c>
      <c r="X8" s="340" t="s">
        <v>7</v>
      </c>
    </row>
    <row r="9" spans="1:24">
      <c r="A9" s="33"/>
      <c r="B9" s="207"/>
      <c r="C9" s="212"/>
      <c r="D9" s="33"/>
      <c r="E9" s="33"/>
      <c r="F9" s="88"/>
      <c r="G9" s="204"/>
      <c r="H9" s="204"/>
      <c r="I9" s="205"/>
      <c r="J9" s="351"/>
      <c r="K9" s="351"/>
      <c r="L9" s="351"/>
      <c r="M9" s="351"/>
      <c r="N9" s="298"/>
      <c r="O9" s="33"/>
      <c r="P9" s="298"/>
      <c r="Q9" s="298"/>
      <c r="R9" s="298"/>
      <c r="S9" s="298"/>
      <c r="T9" s="298"/>
      <c r="U9" s="298"/>
      <c r="V9" s="298"/>
      <c r="W9" s="298"/>
      <c r="X9" s="341"/>
    </row>
    <row r="10" spans="1:24" ht="27" customHeight="1" thickBot="1">
      <c r="A10" s="38"/>
      <c r="B10" s="208"/>
      <c r="C10" s="213"/>
      <c r="D10" s="35"/>
      <c r="E10" s="35"/>
      <c r="F10" s="36"/>
      <c r="G10" s="255" t="s">
        <v>10</v>
      </c>
      <c r="H10" s="256" t="s">
        <v>32</v>
      </c>
      <c r="I10" s="257"/>
      <c r="J10" s="256" t="s">
        <v>26</v>
      </c>
      <c r="K10" s="256" t="s">
        <v>11</v>
      </c>
      <c r="L10" s="256" t="s">
        <v>19</v>
      </c>
      <c r="M10" s="256" t="s">
        <v>20</v>
      </c>
      <c r="N10" s="299"/>
      <c r="O10" s="38"/>
      <c r="P10" s="299"/>
      <c r="Q10" s="299"/>
      <c r="R10" s="299"/>
      <c r="S10" s="299"/>
      <c r="T10" s="299"/>
      <c r="U10" s="299"/>
      <c r="V10" s="299"/>
      <c r="W10" s="299"/>
      <c r="X10" s="342"/>
    </row>
    <row r="11" spans="1:24" ht="20.25" customHeight="1">
      <c r="A11" s="150"/>
      <c r="B11" s="151"/>
      <c r="C11" s="352">
        <v>43374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4"/>
    </row>
    <row r="12" spans="1:24" ht="124.5" customHeight="1">
      <c r="A12" s="138"/>
      <c r="B12" s="138"/>
      <c r="C12" s="273" t="s">
        <v>339</v>
      </c>
      <c r="D12" s="273" t="s">
        <v>341</v>
      </c>
      <c r="E12" s="276"/>
      <c r="F12" s="277"/>
      <c r="G12" s="274">
        <v>5000</v>
      </c>
      <c r="H12" s="274">
        <v>5000</v>
      </c>
      <c r="I12" s="273" t="s">
        <v>340</v>
      </c>
      <c r="J12" s="274" t="s">
        <v>27</v>
      </c>
      <c r="K12" s="237"/>
      <c r="L12" s="278"/>
      <c r="M12" s="276"/>
      <c r="N12" s="358" t="s">
        <v>322</v>
      </c>
      <c r="O12" s="359"/>
      <c r="P12" s="273" t="s">
        <v>323</v>
      </c>
      <c r="Q12" s="278"/>
      <c r="R12" s="240">
        <v>2142.288</v>
      </c>
      <c r="S12" s="240"/>
      <c r="T12" s="252"/>
      <c r="U12" s="273" t="s">
        <v>324</v>
      </c>
      <c r="V12" s="275">
        <v>43392</v>
      </c>
      <c r="W12" s="275">
        <v>43465</v>
      </c>
      <c r="X12" s="275">
        <v>43392</v>
      </c>
    </row>
    <row r="13" spans="1:24" ht="108" customHeight="1">
      <c r="A13" s="138"/>
      <c r="B13" s="138"/>
      <c r="C13" s="273" t="s">
        <v>339</v>
      </c>
      <c r="D13" s="273" t="s">
        <v>342</v>
      </c>
      <c r="E13" s="276"/>
      <c r="F13" s="277"/>
      <c r="G13" s="274">
        <v>5000</v>
      </c>
      <c r="H13" s="274">
        <v>5000</v>
      </c>
      <c r="I13" s="273" t="s">
        <v>340</v>
      </c>
      <c r="J13" s="274" t="s">
        <v>27</v>
      </c>
      <c r="K13" s="237"/>
      <c r="L13" s="278"/>
      <c r="M13" s="276"/>
      <c r="N13" s="360"/>
      <c r="O13" s="361"/>
      <c r="P13" s="273" t="s">
        <v>325</v>
      </c>
      <c r="Q13" s="278"/>
      <c r="R13" s="240">
        <v>936444.79999999993</v>
      </c>
      <c r="S13" s="240"/>
      <c r="T13" s="252"/>
      <c r="U13" s="273" t="s">
        <v>326</v>
      </c>
      <c r="V13" s="275">
        <v>43392</v>
      </c>
      <c r="W13" s="275">
        <v>43465</v>
      </c>
      <c r="X13" s="275">
        <v>43392</v>
      </c>
    </row>
    <row r="14" spans="1:24" ht="118.5" customHeight="1">
      <c r="A14" s="138"/>
      <c r="B14" s="138"/>
      <c r="C14" s="273" t="s">
        <v>339</v>
      </c>
      <c r="D14" s="273" t="s">
        <v>343</v>
      </c>
      <c r="E14" s="276"/>
      <c r="F14" s="277"/>
      <c r="G14" s="274">
        <v>5000</v>
      </c>
      <c r="H14" s="274">
        <v>5000</v>
      </c>
      <c r="I14" s="273" t="s">
        <v>340</v>
      </c>
      <c r="J14" s="274" t="s">
        <v>27</v>
      </c>
      <c r="K14" s="237"/>
      <c r="L14" s="278"/>
      <c r="M14" s="276"/>
      <c r="N14" s="360"/>
      <c r="O14" s="361"/>
      <c r="P14" s="273" t="s">
        <v>327</v>
      </c>
      <c r="Q14" s="278"/>
      <c r="R14" s="240">
        <v>21174.175999999996</v>
      </c>
      <c r="S14" s="240"/>
      <c r="T14" s="252"/>
      <c r="U14" s="273" t="s">
        <v>328</v>
      </c>
      <c r="V14" s="275">
        <v>43392</v>
      </c>
      <c r="W14" s="275">
        <v>43465</v>
      </c>
      <c r="X14" s="275">
        <v>43392</v>
      </c>
    </row>
    <row r="15" spans="1:24" ht="104.25" customHeight="1">
      <c r="A15" s="138"/>
      <c r="B15" s="138"/>
      <c r="C15" s="273" t="s">
        <v>339</v>
      </c>
      <c r="D15" s="273" t="s">
        <v>344</v>
      </c>
      <c r="E15" s="276"/>
      <c r="F15" s="277"/>
      <c r="G15" s="274">
        <v>5000</v>
      </c>
      <c r="H15" s="274">
        <v>5000</v>
      </c>
      <c r="I15" s="273" t="s">
        <v>340</v>
      </c>
      <c r="J15" s="274" t="s">
        <v>27</v>
      </c>
      <c r="K15" s="237"/>
      <c r="L15" s="278"/>
      <c r="M15" s="276"/>
      <c r="N15" s="360"/>
      <c r="O15" s="361"/>
      <c r="P15" s="273" t="s">
        <v>329</v>
      </c>
      <c r="Q15" s="278"/>
      <c r="R15" s="240">
        <v>1895434.0607999996</v>
      </c>
      <c r="S15" s="240"/>
      <c r="T15" s="252"/>
      <c r="U15" s="273" t="s">
        <v>330</v>
      </c>
      <c r="V15" s="275">
        <v>43392</v>
      </c>
      <c r="W15" s="275">
        <v>43465</v>
      </c>
      <c r="X15" s="275">
        <v>43392</v>
      </c>
    </row>
    <row r="16" spans="1:24" ht="93" customHeight="1">
      <c r="A16" s="138"/>
      <c r="B16" s="138"/>
      <c r="C16" s="273" t="s">
        <v>339</v>
      </c>
      <c r="D16" s="273" t="s">
        <v>345</v>
      </c>
      <c r="E16" s="276"/>
      <c r="F16" s="277"/>
      <c r="G16" s="274">
        <v>5000</v>
      </c>
      <c r="H16" s="274">
        <v>5000</v>
      </c>
      <c r="I16" s="273" t="s">
        <v>340</v>
      </c>
      <c r="J16" s="274" t="s">
        <v>27</v>
      </c>
      <c r="K16" s="237"/>
      <c r="L16" s="278"/>
      <c r="M16" s="276"/>
      <c r="N16" s="360"/>
      <c r="O16" s="361"/>
      <c r="P16" s="273" t="s">
        <v>331</v>
      </c>
      <c r="Q16" s="278"/>
      <c r="R16" s="240">
        <v>4949.9055999999991</v>
      </c>
      <c r="S16" s="240"/>
      <c r="T16" s="252"/>
      <c r="U16" s="273" t="s">
        <v>332</v>
      </c>
      <c r="V16" s="275">
        <v>43392</v>
      </c>
      <c r="W16" s="275">
        <v>43465</v>
      </c>
      <c r="X16" s="275">
        <v>43392</v>
      </c>
    </row>
    <row r="17" spans="1:24" ht="96.75" customHeight="1">
      <c r="A17" s="138"/>
      <c r="B17" s="138"/>
      <c r="C17" s="273" t="s">
        <v>339</v>
      </c>
      <c r="D17" s="273" t="s">
        <v>346</v>
      </c>
      <c r="E17" s="276"/>
      <c r="F17" s="277"/>
      <c r="G17" s="274">
        <v>5000</v>
      </c>
      <c r="H17" s="274">
        <v>5000</v>
      </c>
      <c r="I17" s="273" t="s">
        <v>340</v>
      </c>
      <c r="J17" s="274" t="s">
        <v>27</v>
      </c>
      <c r="K17" s="237"/>
      <c r="L17" s="278"/>
      <c r="M17" s="276"/>
      <c r="N17" s="360"/>
      <c r="O17" s="361"/>
      <c r="P17" s="273" t="s">
        <v>333</v>
      </c>
      <c r="Q17" s="278"/>
      <c r="R17" s="240">
        <v>47705.928</v>
      </c>
      <c r="S17" s="240"/>
      <c r="T17" s="252"/>
      <c r="U17" s="273" t="s">
        <v>334</v>
      </c>
      <c r="V17" s="275">
        <v>43392</v>
      </c>
      <c r="W17" s="275">
        <v>43465</v>
      </c>
      <c r="X17" s="275">
        <v>43392</v>
      </c>
    </row>
    <row r="18" spans="1:24" ht="101.25" customHeight="1">
      <c r="A18" s="138"/>
      <c r="B18" s="138"/>
      <c r="C18" s="273" t="s">
        <v>339</v>
      </c>
      <c r="D18" s="273" t="s">
        <v>347</v>
      </c>
      <c r="E18" s="276"/>
      <c r="F18" s="277"/>
      <c r="G18" s="274">
        <v>5000</v>
      </c>
      <c r="H18" s="274">
        <v>5000</v>
      </c>
      <c r="I18" s="273" t="s">
        <v>340</v>
      </c>
      <c r="J18" s="274" t="s">
        <v>27</v>
      </c>
      <c r="K18" s="237"/>
      <c r="L18" s="278"/>
      <c r="M18" s="276"/>
      <c r="N18" s="362"/>
      <c r="O18" s="363"/>
      <c r="P18" s="273" t="s">
        <v>335</v>
      </c>
      <c r="Q18" s="278"/>
      <c r="R18" s="240">
        <v>281068</v>
      </c>
      <c r="S18" s="240"/>
      <c r="T18" s="252"/>
      <c r="U18" s="273" t="s">
        <v>336</v>
      </c>
      <c r="V18" s="275">
        <v>43392</v>
      </c>
      <c r="W18" s="275">
        <v>43465</v>
      </c>
      <c r="X18" s="275">
        <v>43392</v>
      </c>
    </row>
    <row r="19" spans="1:24" ht="83.25" customHeight="1">
      <c r="A19" s="138"/>
      <c r="B19" s="138"/>
      <c r="C19" s="273" t="s">
        <v>352</v>
      </c>
      <c r="D19" s="273" t="s">
        <v>348</v>
      </c>
      <c r="E19" s="276"/>
      <c r="F19" s="277"/>
      <c r="G19" s="274">
        <v>3000</v>
      </c>
      <c r="H19" s="274">
        <v>3590</v>
      </c>
      <c r="I19" s="273" t="s">
        <v>132</v>
      </c>
      <c r="J19" s="276"/>
      <c r="K19" s="278"/>
      <c r="L19" s="278"/>
      <c r="M19" s="274" t="s">
        <v>27</v>
      </c>
      <c r="N19" s="364" t="s">
        <v>321</v>
      </c>
      <c r="O19" s="365"/>
      <c r="P19" s="273" t="s">
        <v>359</v>
      </c>
      <c r="Q19" s="278"/>
      <c r="R19" s="240">
        <v>14154441.312799999</v>
      </c>
      <c r="S19" s="240"/>
      <c r="T19" s="252"/>
      <c r="U19" s="273" t="s">
        <v>349</v>
      </c>
      <c r="V19" s="275">
        <v>43392</v>
      </c>
      <c r="W19" s="275">
        <v>44487</v>
      </c>
      <c r="X19" s="275">
        <v>43392</v>
      </c>
    </row>
    <row r="20" spans="1:24" ht="97.5" customHeight="1">
      <c r="A20" s="138"/>
      <c r="B20" s="138"/>
      <c r="C20" s="273" t="s">
        <v>355</v>
      </c>
      <c r="D20" s="273" t="s">
        <v>350</v>
      </c>
      <c r="E20" s="276"/>
      <c r="F20" s="277"/>
      <c r="G20" s="274">
        <v>3000</v>
      </c>
      <c r="H20" s="274">
        <v>3270</v>
      </c>
      <c r="I20" s="273" t="s">
        <v>358</v>
      </c>
      <c r="J20" s="274"/>
      <c r="K20" s="274"/>
      <c r="L20" s="274" t="s">
        <v>27</v>
      </c>
      <c r="M20" s="276"/>
      <c r="N20" s="364" t="s">
        <v>356</v>
      </c>
      <c r="O20" s="365"/>
      <c r="P20" s="273" t="s">
        <v>357</v>
      </c>
      <c r="Q20" s="278"/>
      <c r="R20" s="240">
        <v>4178135.6991999997</v>
      </c>
      <c r="S20" s="240"/>
      <c r="T20" s="252"/>
      <c r="U20" s="273" t="s">
        <v>351</v>
      </c>
      <c r="V20" s="275">
        <v>43382</v>
      </c>
      <c r="W20" s="275">
        <v>43747</v>
      </c>
      <c r="X20" s="275">
        <v>43382</v>
      </c>
    </row>
    <row r="21" spans="1:24" ht="19.5" customHeight="1">
      <c r="A21" s="138"/>
      <c r="B21" s="138"/>
      <c r="C21" s="355">
        <v>43405</v>
      </c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7"/>
    </row>
    <row r="22" spans="1:24" ht="53.25" customHeight="1">
      <c r="A22" s="138"/>
      <c r="B22" s="138"/>
      <c r="C22" s="273" t="s">
        <v>40</v>
      </c>
      <c r="D22" s="273" t="s">
        <v>353</v>
      </c>
      <c r="E22" s="276"/>
      <c r="F22" s="277"/>
      <c r="G22" s="274">
        <v>3000</v>
      </c>
      <c r="H22" s="274">
        <v>31903</v>
      </c>
      <c r="I22" s="273" t="s">
        <v>129</v>
      </c>
      <c r="J22" s="274" t="s">
        <v>27</v>
      </c>
      <c r="K22" s="237"/>
      <c r="L22" s="237"/>
      <c r="M22" s="276"/>
      <c r="N22" s="364" t="s">
        <v>360</v>
      </c>
      <c r="O22" s="365"/>
      <c r="P22" s="273" t="s">
        <v>294</v>
      </c>
      <c r="Q22" s="278"/>
      <c r="R22" s="240">
        <v>5771000</v>
      </c>
      <c r="S22" s="240"/>
      <c r="T22" s="240"/>
      <c r="U22" s="240" t="s">
        <v>354</v>
      </c>
      <c r="V22" s="275">
        <v>43405</v>
      </c>
      <c r="W22" s="275">
        <v>43769</v>
      </c>
      <c r="X22" s="275">
        <v>43405</v>
      </c>
    </row>
    <row r="23" spans="1:24" ht="108" customHeight="1">
      <c r="A23" s="138"/>
      <c r="B23" s="138"/>
      <c r="C23" s="273" t="s">
        <v>40</v>
      </c>
      <c r="D23" s="273" t="s">
        <v>361</v>
      </c>
      <c r="E23" s="276"/>
      <c r="F23" s="277"/>
      <c r="G23" s="273" t="s">
        <v>365</v>
      </c>
      <c r="H23" s="273" t="s">
        <v>363</v>
      </c>
      <c r="I23" s="273" t="s">
        <v>364</v>
      </c>
      <c r="J23" s="276"/>
      <c r="K23" s="278"/>
      <c r="L23" s="274" t="s">
        <v>27</v>
      </c>
      <c r="M23" s="276"/>
      <c r="N23" s="364" t="s">
        <v>337</v>
      </c>
      <c r="O23" s="365"/>
      <c r="P23" s="273" t="s">
        <v>366</v>
      </c>
      <c r="Q23" s="278"/>
      <c r="R23" s="240">
        <v>35861545.200000003</v>
      </c>
      <c r="S23" s="240"/>
      <c r="T23" s="240"/>
      <c r="U23" s="240" t="s">
        <v>362</v>
      </c>
      <c r="V23" s="275">
        <v>43433</v>
      </c>
      <c r="W23" s="275">
        <v>43805</v>
      </c>
      <c r="X23" s="275">
        <v>43433</v>
      </c>
    </row>
  </sheetData>
  <autoFilter ref="A8:X10">
    <filterColumn colId="6" showButton="0"/>
    <filterColumn colId="9" showButton="0"/>
    <filterColumn colId="11" showButton="0"/>
  </autoFilter>
  <mergeCells count="23">
    <mergeCell ref="N23:O23"/>
    <mergeCell ref="N12:O18"/>
    <mergeCell ref="S8:S10"/>
    <mergeCell ref="T8:T10"/>
    <mergeCell ref="U8:U10"/>
    <mergeCell ref="C11:X11"/>
    <mergeCell ref="C21:X21"/>
    <mergeCell ref="N22:O22"/>
    <mergeCell ref="N20:O20"/>
    <mergeCell ref="N19:O19"/>
    <mergeCell ref="V8:V10"/>
    <mergeCell ref="W8:W10"/>
    <mergeCell ref="X8:X10"/>
    <mergeCell ref="C1:X1"/>
    <mergeCell ref="A3:X3"/>
    <mergeCell ref="A5:X5"/>
    <mergeCell ref="G8:H8"/>
    <mergeCell ref="J8:K9"/>
    <mergeCell ref="L8:M9"/>
    <mergeCell ref="N8:N10"/>
    <mergeCell ref="P8:P10"/>
    <mergeCell ref="Q8:Q10"/>
    <mergeCell ref="R8:R10"/>
  </mergeCells>
  <hyperlinks>
    <hyperlink ref="U23" r:id="rId1" tooltip="Abrir Nueva Ventana &gt; Dossier del Proveedor para SERVICIOS BROXEL S A P I DE CV" display="https://compranet.funcionpublica.gob.mx/esop/toolkit/negotiation/rfq/awardRfq.do?wf=x3756&amp;_ncp=1545425790991.954-3"/>
  </hyperlink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landscape" r:id="rId2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72" workbookViewId="0">
      <selection activeCell="E88" sqref="A1:E88"/>
    </sheetView>
  </sheetViews>
  <sheetFormatPr baseColWidth="10" defaultRowHeight="12.75"/>
  <cols>
    <col min="1" max="1" width="10" style="47" bestFit="1" customWidth="1"/>
    <col min="2" max="2" width="4.5703125" style="121" customWidth="1"/>
    <col min="3" max="5" width="17.7109375" style="47" customWidth="1"/>
    <col min="6" max="16384" width="11.42578125" style="47"/>
  </cols>
  <sheetData>
    <row r="1" spans="1:5">
      <c r="A1" s="95"/>
      <c r="B1" s="120"/>
      <c r="C1" s="95"/>
      <c r="D1" s="95"/>
      <c r="E1" s="95"/>
    </row>
    <row r="2" spans="1:5">
      <c r="A2" s="95"/>
      <c r="B2" s="120"/>
      <c r="C2" s="95"/>
      <c r="D2" s="95"/>
      <c r="E2" s="95"/>
    </row>
    <row r="3" spans="1:5">
      <c r="A3" s="95"/>
      <c r="B3" s="120"/>
      <c r="C3" s="95"/>
      <c r="D3" s="95"/>
    </row>
    <row r="4" spans="1:5">
      <c r="A4" s="95"/>
      <c r="B4" s="120"/>
      <c r="C4" s="95"/>
      <c r="D4" s="95"/>
    </row>
    <row r="5" spans="1:5">
      <c r="A5" s="95"/>
      <c r="B5" s="120"/>
      <c r="C5" s="95"/>
      <c r="D5" s="95"/>
    </row>
    <row r="6" spans="1:5">
      <c r="A6" s="95"/>
      <c r="B6" s="120"/>
      <c r="C6" s="95"/>
      <c r="D6" s="95"/>
    </row>
    <row r="7" spans="1:5">
      <c r="A7" s="95"/>
      <c r="B7" s="120"/>
      <c r="C7" s="95"/>
      <c r="D7" s="95"/>
    </row>
    <row r="8" spans="1:5">
      <c r="A8" s="95"/>
      <c r="B8" s="120"/>
      <c r="C8" s="95"/>
      <c r="D8" s="95"/>
    </row>
    <row r="9" spans="1:5">
      <c r="A9" s="95"/>
      <c r="B9" s="120"/>
      <c r="C9" s="95"/>
      <c r="D9" s="95"/>
    </row>
    <row r="10" spans="1:5">
      <c r="A10" s="95"/>
      <c r="B10" s="120"/>
      <c r="C10" s="95"/>
      <c r="D10" s="95"/>
    </row>
    <row r="11" spans="1:5">
      <c r="A11" s="95"/>
      <c r="B11" s="120"/>
      <c r="C11" s="95"/>
      <c r="D11" s="95"/>
    </row>
    <row r="12" spans="1:5">
      <c r="A12" s="95"/>
      <c r="B12" s="120"/>
      <c r="C12" s="95"/>
      <c r="D12" s="95"/>
    </row>
    <row r="13" spans="1:5">
      <c r="A13" s="95"/>
      <c r="B13" s="120"/>
      <c r="C13" s="95"/>
      <c r="D13" s="95"/>
    </row>
    <row r="14" spans="1:5">
      <c r="A14" s="95"/>
      <c r="B14" s="120"/>
      <c r="C14" s="95"/>
      <c r="D14" s="95"/>
    </row>
    <row r="15" spans="1:5">
      <c r="A15" s="95"/>
      <c r="B15" s="120"/>
      <c r="C15" s="95"/>
      <c r="D15" s="95"/>
    </row>
    <row r="16" spans="1:5">
      <c r="A16" s="95"/>
      <c r="B16" s="120"/>
      <c r="C16" s="95"/>
      <c r="D16" s="95"/>
    </row>
    <row r="17" spans="1:4">
      <c r="A17" s="95"/>
      <c r="B17" s="120"/>
      <c r="C17" s="95"/>
      <c r="D17" s="95"/>
    </row>
    <row r="18" spans="1:4">
      <c r="A18" s="95"/>
      <c r="B18" s="120"/>
      <c r="C18" s="95"/>
      <c r="D18" s="95"/>
    </row>
    <row r="19" spans="1:4">
      <c r="A19" s="95"/>
      <c r="B19" s="120"/>
      <c r="C19" s="95"/>
      <c r="D19" s="95"/>
    </row>
    <row r="20" spans="1:4">
      <c r="A20" s="95"/>
      <c r="B20" s="120"/>
      <c r="C20" s="95"/>
      <c r="D20" s="95"/>
    </row>
    <row r="21" spans="1:4">
      <c r="A21" s="95"/>
      <c r="B21" s="120"/>
      <c r="C21" s="95"/>
      <c r="D21" s="95"/>
    </row>
    <row r="22" spans="1:4">
      <c r="A22" s="95"/>
      <c r="B22" s="120"/>
      <c r="C22" s="95"/>
      <c r="D22" s="95"/>
    </row>
    <row r="23" spans="1:4">
      <c r="A23" s="95"/>
      <c r="B23" s="120"/>
      <c r="C23" s="95"/>
      <c r="D23" s="95"/>
    </row>
    <row r="24" spans="1:4">
      <c r="A24" s="95"/>
      <c r="B24" s="120"/>
      <c r="C24" s="95"/>
      <c r="D24" s="95"/>
    </row>
    <row r="25" spans="1:4">
      <c r="A25" s="95"/>
      <c r="B25" s="120"/>
      <c r="C25" s="95"/>
      <c r="D25" s="95"/>
    </row>
    <row r="26" spans="1:4">
      <c r="A26" s="95"/>
      <c r="B26" s="120"/>
      <c r="C26" s="95"/>
      <c r="D26" s="95"/>
    </row>
    <row r="27" spans="1:4">
      <c r="A27" s="95"/>
      <c r="B27" s="120"/>
      <c r="C27" s="95"/>
      <c r="D27" s="95"/>
    </row>
    <row r="28" spans="1:4">
      <c r="A28" s="95"/>
      <c r="B28" s="120"/>
      <c r="C28" s="95"/>
      <c r="D28" s="95"/>
    </row>
    <row r="29" spans="1:4">
      <c r="A29" s="95"/>
      <c r="B29" s="120"/>
      <c r="C29" s="95"/>
      <c r="D29" s="95"/>
    </row>
    <row r="30" spans="1:4">
      <c r="A30" s="95"/>
      <c r="B30" s="120"/>
      <c r="C30" s="95"/>
      <c r="D30" s="95"/>
    </row>
    <row r="31" spans="1:4">
      <c r="A31" s="95"/>
      <c r="B31" s="120"/>
      <c r="C31" s="95"/>
      <c r="D31" s="95"/>
    </row>
    <row r="32" spans="1:4">
      <c r="A32" s="95"/>
      <c r="B32" s="120"/>
      <c r="C32" s="95"/>
      <c r="D32" s="95"/>
    </row>
    <row r="33" spans="1:4">
      <c r="A33" s="95"/>
      <c r="B33" s="120"/>
      <c r="C33" s="95"/>
      <c r="D33" s="95"/>
    </row>
    <row r="34" spans="1:4">
      <c r="A34" s="95"/>
      <c r="B34" s="120"/>
      <c r="C34" s="95"/>
      <c r="D34" s="95"/>
    </row>
    <row r="35" spans="1:4">
      <c r="A35" s="95"/>
      <c r="B35" s="120"/>
      <c r="C35" s="95"/>
      <c r="D35" s="95"/>
    </row>
    <row r="36" spans="1:4">
      <c r="A36" s="95"/>
      <c r="B36" s="120"/>
      <c r="C36" s="95"/>
      <c r="D36" s="95"/>
    </row>
    <row r="37" spans="1:4">
      <c r="A37" s="95"/>
      <c r="B37" s="120"/>
      <c r="C37" s="95"/>
      <c r="D37" s="95"/>
    </row>
    <row r="38" spans="1:4">
      <c r="A38" s="95"/>
      <c r="B38" s="120"/>
      <c r="C38" s="95"/>
      <c r="D38" s="95"/>
    </row>
    <row r="39" spans="1:4">
      <c r="A39" s="95"/>
      <c r="B39" s="120"/>
      <c r="C39" s="95"/>
      <c r="D39" s="95"/>
    </row>
    <row r="40" spans="1:4">
      <c r="A40" s="95"/>
      <c r="B40" s="120"/>
      <c r="C40" s="95"/>
      <c r="D40" s="95"/>
    </row>
    <row r="41" spans="1:4">
      <c r="A41" s="95"/>
      <c r="B41" s="120"/>
      <c r="C41" s="95"/>
      <c r="D41" s="95"/>
    </row>
    <row r="42" spans="1:4">
      <c r="A42" s="95"/>
      <c r="B42" s="120"/>
      <c r="C42" s="95"/>
      <c r="D42" s="95"/>
    </row>
    <row r="43" spans="1:4">
      <c r="A43" s="95"/>
      <c r="B43" s="120"/>
      <c r="C43" s="95"/>
      <c r="D43" s="95"/>
    </row>
    <row r="44" spans="1:4">
      <c r="A44" s="95"/>
      <c r="B44" s="120"/>
      <c r="C44" s="95"/>
      <c r="D44" s="95"/>
    </row>
    <row r="45" spans="1:4">
      <c r="A45" s="95"/>
      <c r="B45" s="120"/>
      <c r="C45" s="95"/>
      <c r="D45" s="95"/>
    </row>
    <row r="46" spans="1:4">
      <c r="A46" s="95"/>
      <c r="B46" s="120"/>
      <c r="C46" s="95"/>
      <c r="D46" s="95"/>
    </row>
    <row r="47" spans="1:4">
      <c r="A47" s="95"/>
      <c r="B47" s="120"/>
      <c r="C47" s="95"/>
      <c r="D47" s="95"/>
    </row>
    <row r="48" spans="1:4">
      <c r="A48" s="95"/>
      <c r="B48" s="120"/>
      <c r="C48" s="95"/>
      <c r="D48" s="95"/>
    </row>
    <row r="49" spans="1:4">
      <c r="A49" s="95"/>
      <c r="B49" s="120"/>
      <c r="C49" s="95"/>
      <c r="D49" s="95"/>
    </row>
    <row r="50" spans="1:4">
      <c r="A50" s="95"/>
      <c r="B50" s="120"/>
      <c r="C50" s="95"/>
      <c r="D50" s="95"/>
    </row>
    <row r="51" spans="1:4">
      <c r="A51" s="95"/>
      <c r="B51" s="120"/>
      <c r="C51" s="95"/>
      <c r="D51" s="95"/>
    </row>
    <row r="52" spans="1:4">
      <c r="A52" s="95"/>
      <c r="B52" s="120"/>
      <c r="C52" s="95"/>
      <c r="D52" s="95"/>
    </row>
    <row r="53" spans="1:4">
      <c r="A53" s="95"/>
      <c r="B53" s="120"/>
      <c r="C53" s="95"/>
      <c r="D53" s="95"/>
    </row>
    <row r="54" spans="1:4">
      <c r="A54" s="95"/>
      <c r="B54" s="120"/>
      <c r="C54" s="95"/>
      <c r="D54" s="95"/>
    </row>
    <row r="55" spans="1:4">
      <c r="A55" s="95"/>
      <c r="B55" s="120"/>
      <c r="C55" s="95"/>
      <c r="D55" s="95"/>
    </row>
    <row r="56" spans="1:4">
      <c r="A56" s="95"/>
      <c r="B56" s="120"/>
      <c r="C56" s="95"/>
      <c r="D56" s="95"/>
    </row>
    <row r="57" spans="1:4">
      <c r="A57" s="95"/>
      <c r="B57" s="120"/>
      <c r="C57" s="95"/>
      <c r="D57" s="95"/>
    </row>
    <row r="58" spans="1:4">
      <c r="A58" s="95"/>
      <c r="B58" s="120"/>
      <c r="C58" s="95"/>
      <c r="D58" s="95"/>
    </row>
    <row r="59" spans="1:4">
      <c r="A59" s="95"/>
      <c r="B59" s="120"/>
      <c r="C59" s="95"/>
      <c r="D59" s="95"/>
    </row>
    <row r="60" spans="1:4">
      <c r="A60" s="95"/>
      <c r="B60" s="120"/>
      <c r="C60" s="95"/>
      <c r="D60" s="95"/>
    </row>
    <row r="61" spans="1:4">
      <c r="A61" s="95"/>
      <c r="B61" s="120"/>
      <c r="C61" s="95"/>
      <c r="D61" s="95"/>
    </row>
    <row r="62" spans="1:4">
      <c r="A62" s="95"/>
      <c r="B62" s="120"/>
      <c r="C62" s="95"/>
      <c r="D62" s="95"/>
    </row>
    <row r="63" spans="1:4">
      <c r="A63" s="95"/>
      <c r="B63" s="120"/>
      <c r="C63" s="95"/>
      <c r="D63" s="95"/>
    </row>
    <row r="64" spans="1:4">
      <c r="A64" s="95"/>
      <c r="B64" s="120"/>
      <c r="C64" s="95"/>
      <c r="D64" s="95"/>
    </row>
    <row r="65" spans="1:4">
      <c r="A65" s="95"/>
      <c r="B65" s="120"/>
      <c r="C65" s="95"/>
      <c r="D65" s="95"/>
    </row>
    <row r="66" spans="1:4">
      <c r="A66" s="95"/>
      <c r="B66" s="120"/>
      <c r="C66" s="95"/>
      <c r="D66" s="95"/>
    </row>
    <row r="67" spans="1:4">
      <c r="A67" s="95"/>
      <c r="B67" s="120"/>
      <c r="C67" s="95"/>
      <c r="D67" s="95"/>
    </row>
    <row r="68" spans="1:4">
      <c r="A68" s="95"/>
      <c r="B68" s="120"/>
      <c r="C68" s="95"/>
      <c r="D68" s="95"/>
    </row>
    <row r="69" spans="1:4">
      <c r="A69" s="95"/>
      <c r="B69" s="120"/>
      <c r="C69" s="95"/>
      <c r="D69" s="95"/>
    </row>
    <row r="70" spans="1:4">
      <c r="A70" s="95"/>
      <c r="B70" s="120"/>
      <c r="C70" s="95"/>
      <c r="D70" s="95"/>
    </row>
    <row r="71" spans="1:4">
      <c r="A71" s="95"/>
      <c r="B71" s="120"/>
      <c r="C71" s="95"/>
      <c r="D71" s="95"/>
    </row>
    <row r="72" spans="1:4">
      <c r="A72" s="95"/>
      <c r="B72" s="120"/>
      <c r="C72" s="95"/>
      <c r="D72" s="95"/>
    </row>
    <row r="73" spans="1:4">
      <c r="A73" s="95"/>
      <c r="B73" s="120"/>
      <c r="C73" s="95"/>
      <c r="D73" s="95"/>
    </row>
    <row r="74" spans="1:4">
      <c r="A74" s="95"/>
      <c r="B74" s="120"/>
      <c r="C74" s="95"/>
      <c r="D74" s="95"/>
    </row>
    <row r="75" spans="1:4">
      <c r="A75" s="95"/>
      <c r="B75" s="120"/>
      <c r="C75" s="95"/>
      <c r="D75" s="95"/>
    </row>
    <row r="76" spans="1:4">
      <c r="A76" s="95"/>
      <c r="B76" s="120"/>
      <c r="C76" s="95"/>
      <c r="D76" s="95"/>
    </row>
    <row r="77" spans="1:4">
      <c r="A77" s="95"/>
      <c r="B77" s="120"/>
      <c r="C77" s="95"/>
      <c r="D77" s="95"/>
    </row>
    <row r="78" spans="1:4">
      <c r="A78" s="95"/>
      <c r="B78" s="120"/>
      <c r="C78" s="95"/>
      <c r="D78" s="95"/>
    </row>
    <row r="79" spans="1:4">
      <c r="A79" s="95"/>
      <c r="B79" s="120"/>
      <c r="C79" s="95"/>
      <c r="D79" s="95"/>
    </row>
    <row r="80" spans="1:4">
      <c r="A80" s="95"/>
      <c r="B80" s="120"/>
      <c r="C80" s="95"/>
      <c r="D80" s="95"/>
    </row>
    <row r="81" spans="1:4">
      <c r="A81" s="95"/>
      <c r="B81" s="120"/>
      <c r="C81" s="95"/>
      <c r="D81" s="95"/>
    </row>
    <row r="82" spans="1:4">
      <c r="A82" s="95"/>
      <c r="B82" s="120"/>
      <c r="C82" s="95"/>
      <c r="D82" s="95"/>
    </row>
    <row r="83" spans="1:4">
      <c r="A83" s="95"/>
      <c r="B83" s="120"/>
      <c r="C83" s="95"/>
      <c r="D83" s="95"/>
    </row>
    <row r="84" spans="1:4">
      <c r="A84" s="95"/>
      <c r="B84" s="120"/>
      <c r="C84" s="95"/>
      <c r="D84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CONTRATOS 2018</vt:lpstr>
      <vt:lpstr>CONTRATOS 2018 ACTA ENTREGA JLI</vt:lpstr>
      <vt:lpstr>CP1</vt:lpstr>
      <vt:lpstr>CP2</vt:lpstr>
      <vt:lpstr>CP3</vt:lpstr>
      <vt:lpstr>CP4</vt:lpstr>
      <vt:lpstr>Hoja1</vt:lpstr>
      <vt:lpstr>Gráfico1</vt:lpstr>
      <vt:lpstr>'CONTRATOS 2018'!Área_de_impresión</vt:lpstr>
      <vt:lpstr>'CONTRATOS 2018 ACTA ENTREGA JLI'!Área_de_impresión</vt:lpstr>
      <vt:lpstr>'CP1'!Área_de_impresión</vt:lpstr>
      <vt:lpstr>'CP2'!Área_de_impresión</vt:lpstr>
      <vt:lpstr>'CP3'!Área_de_impresión</vt:lpstr>
      <vt:lpstr>'CP4'!Área_de_impresión</vt:lpstr>
      <vt:lpstr>'CONTRATOS 2018'!Títulos_a_imprimir</vt:lpstr>
      <vt:lpstr>'CONTRATOS 2018 ACTA ENTREGA JLI'!Títulos_a_imprimir</vt:lpstr>
      <vt:lpstr>'CP1'!Títulos_a_imprimir</vt:lpstr>
      <vt:lpstr>'CP2'!Títulos_a_imprimir</vt:lpstr>
      <vt:lpstr>'CP3'!Títulos_a_imprimir</vt:lpstr>
      <vt:lpstr>'CP4'!Títulos_a_imprimir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JOSE DE JESUS XOSPA CRUZ</cp:lastModifiedBy>
  <cp:lastPrinted>2018-03-23T01:20:45Z</cp:lastPrinted>
  <dcterms:created xsi:type="dcterms:W3CDTF">1999-09-24T17:03:59Z</dcterms:created>
  <dcterms:modified xsi:type="dcterms:W3CDTF">2019-01-07T17:49:03Z</dcterms:modified>
</cp:coreProperties>
</file>