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D:\RESPALDO ERNESTO\Ernesto\RESPALDO 0039440-250214\Vilchiss\RESPALDO 2011\Respaldo\Resp2007_Ernesto Vilchis_DAF\ERNESTO\USUARIOS\NETO\vige2021\Estados Presupuestarios 2021\"/>
    </mc:Choice>
  </mc:AlternateContent>
  <xr:revisionPtr revIDLastSave="0" documentId="13_ncr:1_{359B4185-0E0B-457A-8C80-95DFE018425F}" xr6:coauthVersionLast="36" xr6:coauthVersionMax="36" xr10:uidLastSave="{00000000-0000-0000-0000-000000000000}"/>
  <bookViews>
    <workbookView xWindow="0" yWindow="0" windowWidth="28800" windowHeight="12225" tabRatio="800" xr2:uid="{00000000-000D-0000-FFFF-FFFF00000000}"/>
  </bookViews>
  <sheets>
    <sheet name="INGRESOS" sheetId="17" r:id="rId1"/>
    <sheet name="EA-E-CLAS ADMTVA ARMONIZADO" sheetId="4" r:id="rId2"/>
    <sheet name="EA-E-CLAS ECO ARMONIZADO" sheetId="6" r:id="rId3"/>
    <sheet name="EA-E-CLAS OG ARMONIZADO" sheetId="7" r:id="rId4"/>
    <sheet name="EA-E-CLAS FUN ARMONIZADO" sheetId="9" r:id="rId5"/>
  </sheets>
  <definedNames>
    <definedName name="_xlnm.Print_Area" localSheetId="4">'EA-E-CLAS FUN ARMONIZADO'!$B$7:$K$59</definedName>
    <definedName name="_xlnm.Print_Area" localSheetId="0">INGRESOS!$C$10</definedName>
  </definedNames>
  <calcPr calcId="191029"/>
</workbook>
</file>

<file path=xl/calcChain.xml><?xml version="1.0" encoding="utf-8"?>
<calcChain xmlns="http://schemas.openxmlformats.org/spreadsheetml/2006/main">
  <c r="H27" i="7" l="1"/>
  <c r="I27" i="7"/>
  <c r="F15" i="7" l="1"/>
  <c r="F14" i="6"/>
  <c r="E14" i="4"/>
  <c r="I14" i="4" l="1"/>
  <c r="H25" i="17"/>
  <c r="J38" i="7" l="1"/>
  <c r="J36" i="7"/>
  <c r="J35" i="7"/>
  <c r="J34" i="7"/>
  <c r="J33" i="7"/>
  <c r="J32" i="7"/>
  <c r="J31" i="7"/>
  <c r="J30" i="7"/>
  <c r="J29" i="7"/>
  <c r="J28" i="7"/>
  <c r="J26" i="7"/>
  <c r="J25" i="7"/>
  <c r="J24" i="7"/>
  <c r="J23" i="7"/>
  <c r="J22" i="7"/>
  <c r="J21" i="7"/>
  <c r="J20" i="7"/>
  <c r="J18" i="7"/>
  <c r="J17" i="7"/>
  <c r="J16" i="7"/>
  <c r="J15" i="7"/>
  <c r="J14" i="7"/>
  <c r="J14" i="6"/>
  <c r="D46" i="17" l="1"/>
  <c r="E25" i="17" l="1"/>
  <c r="E23" i="17"/>
  <c r="E15" i="9" l="1"/>
  <c r="H23" i="17" l="1"/>
  <c r="J39" i="7" l="1"/>
  <c r="F14" i="9" l="1"/>
  <c r="F16" i="9"/>
  <c r="G40" i="7"/>
  <c r="H40" i="7"/>
  <c r="G46" i="17" l="1"/>
  <c r="E48" i="17"/>
  <c r="E49" i="17"/>
  <c r="H13" i="9"/>
  <c r="I13" i="9"/>
  <c r="I15" i="4" l="1"/>
  <c r="H26" i="17"/>
  <c r="F15" i="9"/>
  <c r="D51" i="17"/>
  <c r="H15" i="9"/>
  <c r="H17" i="9" s="1"/>
  <c r="E13" i="17"/>
  <c r="H49" i="17"/>
  <c r="H48" i="17"/>
  <c r="H52" i="17"/>
  <c r="H51" i="17" s="1"/>
  <c r="G51" i="17"/>
  <c r="F51" i="17"/>
  <c r="E51" i="17"/>
  <c r="C51" i="17"/>
  <c r="H50" i="17"/>
  <c r="H47" i="17"/>
  <c r="E47" i="17"/>
  <c r="F46" i="17"/>
  <c r="C46" i="17"/>
  <c r="H45" i="17"/>
  <c r="H44" i="17"/>
  <c r="H43" i="17"/>
  <c r="H42" i="17"/>
  <c r="E42" i="17"/>
  <c r="H41" i="17"/>
  <c r="E41" i="17"/>
  <c r="G40" i="17"/>
  <c r="F40" i="17"/>
  <c r="D40" i="17"/>
  <c r="C40" i="17"/>
  <c r="E40" i="17" s="1"/>
  <c r="H39" i="17"/>
  <c r="E39" i="17"/>
  <c r="H38" i="17"/>
  <c r="E38" i="17"/>
  <c r="G37" i="17"/>
  <c r="F37" i="17"/>
  <c r="D37" i="17"/>
  <c r="C37" i="17"/>
  <c r="H36" i="17"/>
  <c r="E36" i="17"/>
  <c r="H35" i="17"/>
  <c r="E35" i="17"/>
  <c r="H34" i="17"/>
  <c r="E34" i="17"/>
  <c r="E26" i="17"/>
  <c r="H24" i="17"/>
  <c r="E24" i="17"/>
  <c r="H22" i="17"/>
  <c r="E22" i="17"/>
  <c r="H21" i="17"/>
  <c r="E21" i="17"/>
  <c r="G20" i="17"/>
  <c r="F20" i="17"/>
  <c r="D20" i="17"/>
  <c r="C20" i="17"/>
  <c r="H19" i="17"/>
  <c r="E19" i="17"/>
  <c r="H18" i="17"/>
  <c r="E18" i="17"/>
  <c r="G17" i="17"/>
  <c r="F17" i="17"/>
  <c r="F27" i="17" s="1"/>
  <c r="D17" i="17"/>
  <c r="C17" i="17"/>
  <c r="H16" i="17"/>
  <c r="E16" i="17"/>
  <c r="H15" i="17"/>
  <c r="E15" i="17"/>
  <c r="H14" i="17"/>
  <c r="E14" i="17"/>
  <c r="H13" i="17"/>
  <c r="H13" i="7"/>
  <c r="E13" i="9"/>
  <c r="G15" i="9"/>
  <c r="I15" i="9"/>
  <c r="I17" i="9" s="1"/>
  <c r="E13" i="7"/>
  <c r="G13" i="7"/>
  <c r="I13" i="7"/>
  <c r="F14" i="7"/>
  <c r="F16" i="7"/>
  <c r="F17" i="7"/>
  <c r="F18" i="7"/>
  <c r="E19" i="7"/>
  <c r="G19" i="7"/>
  <c r="H19" i="7"/>
  <c r="I19" i="7"/>
  <c r="F20" i="7"/>
  <c r="F21" i="7"/>
  <c r="F22" i="7"/>
  <c r="F23" i="7"/>
  <c r="F24" i="7"/>
  <c r="F25" i="7"/>
  <c r="F26" i="7"/>
  <c r="E27" i="7"/>
  <c r="G27" i="7"/>
  <c r="F28" i="7"/>
  <c r="F29" i="7"/>
  <c r="F30" i="7"/>
  <c r="F31" i="7"/>
  <c r="F32" i="7"/>
  <c r="F33" i="7"/>
  <c r="F34" i="7"/>
  <c r="F35" i="7"/>
  <c r="F36" i="7"/>
  <c r="E37" i="7"/>
  <c r="G37" i="7"/>
  <c r="H37" i="7"/>
  <c r="I37" i="7"/>
  <c r="F38" i="7"/>
  <c r="F39" i="7"/>
  <c r="E40" i="7"/>
  <c r="I40" i="7"/>
  <c r="F41" i="7"/>
  <c r="J41" i="7"/>
  <c r="F42" i="7"/>
  <c r="J42" i="7"/>
  <c r="F43" i="7"/>
  <c r="J43" i="7"/>
  <c r="J44" i="7"/>
  <c r="E16" i="6"/>
  <c r="H16" i="6"/>
  <c r="I16" i="6"/>
  <c r="D15" i="4"/>
  <c r="E15" i="4"/>
  <c r="G15" i="4"/>
  <c r="H15" i="4"/>
  <c r="J16" i="9"/>
  <c r="J15" i="9" s="1"/>
  <c r="G13" i="9"/>
  <c r="F13" i="9"/>
  <c r="J14" i="9"/>
  <c r="J13" i="9" s="1"/>
  <c r="G27" i="17" l="1"/>
  <c r="H28" i="17" s="1"/>
  <c r="C27" i="17"/>
  <c r="J40" i="7"/>
  <c r="E17" i="17"/>
  <c r="E37" i="17"/>
  <c r="F33" i="17"/>
  <c r="F53" i="17" s="1"/>
  <c r="G33" i="17"/>
  <c r="G53" i="17" s="1"/>
  <c r="E17" i="9"/>
  <c r="F15" i="4"/>
  <c r="F37" i="7"/>
  <c r="H37" i="17"/>
  <c r="E33" i="17"/>
  <c r="H17" i="17"/>
  <c r="C33" i="17"/>
  <c r="C53" i="17" s="1"/>
  <c r="E20" i="17"/>
  <c r="H20" i="17"/>
  <c r="D33" i="17"/>
  <c r="D27" i="17"/>
  <c r="H40" i="17"/>
  <c r="H33" i="17" s="1"/>
  <c r="E45" i="7"/>
  <c r="F17" i="9"/>
  <c r="H46" i="17"/>
  <c r="F40" i="7"/>
  <c r="G17" i="9"/>
  <c r="J37" i="7"/>
  <c r="F19" i="7"/>
  <c r="J13" i="7"/>
  <c r="J27" i="7"/>
  <c r="F27" i="7"/>
  <c r="I45" i="7"/>
  <c r="F13" i="7"/>
  <c r="J17" i="9"/>
  <c r="H45" i="7"/>
  <c r="J19" i="7"/>
  <c r="G45" i="7"/>
  <c r="E27" i="17" l="1"/>
  <c r="H54" i="17"/>
  <c r="F45" i="7"/>
  <c r="J45" i="7"/>
  <c r="D53" i="17"/>
  <c r="E46" i="17"/>
  <c r="E53" i="17" s="1"/>
  <c r="F16" i="6" l="1"/>
  <c r="G15" i="6"/>
  <c r="J15" i="6" s="1"/>
  <c r="J16" i="6" s="1"/>
  <c r="G16" i="6" l="1"/>
</calcChain>
</file>

<file path=xl/sharedStrings.xml><?xml version="1.0" encoding="utf-8"?>
<sst xmlns="http://schemas.openxmlformats.org/spreadsheetml/2006/main" count="205" uniqueCount="134">
  <si>
    <t>1</t>
  </si>
  <si>
    <t>2</t>
  </si>
  <si>
    <t>3 = (1+2)</t>
  </si>
  <si>
    <t>4</t>
  </si>
  <si>
    <t>5</t>
  </si>
  <si>
    <t>6 = (3-4)</t>
  </si>
  <si>
    <t>Modificado</t>
  </si>
  <si>
    <t>Devengado</t>
  </si>
  <si>
    <t>COLEGIO NACIONAL DE EDUCACIÓN PROFESIONAL TÉCNICA</t>
  </si>
  <si>
    <t>(PESOS)</t>
  </si>
  <si>
    <t>ESTADO ANALÍTICO DE INGRESOS</t>
  </si>
  <si>
    <t>(Pesos)</t>
  </si>
  <si>
    <t>Rubros de los Ingresos</t>
  </si>
  <si>
    <t>Ingreso</t>
  </si>
  <si>
    <t>Diferencia</t>
  </si>
  <si>
    <t>Estimado</t>
  </si>
  <si>
    <t>Ampliaciones y Reducciones</t>
  </si>
  <si>
    <t>Recaudado</t>
  </si>
  <si>
    <t>(3=1+2)</t>
  </si>
  <si>
    <t>Impuestos</t>
  </si>
  <si>
    <t>Cuotas y Aportaciones de Seguridad Social</t>
  </si>
  <si>
    <t>Contribuciones de Mejoras</t>
  </si>
  <si>
    <t>Derechos</t>
  </si>
  <si>
    <t>Productos</t>
  </si>
  <si>
    <t xml:space="preserve">   Corriente</t>
  </si>
  <si>
    <t xml:space="preserve">   Capital</t>
  </si>
  <si>
    <t>Aprovechamientos</t>
  </si>
  <si>
    <t>Ingresos por Venta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</si>
  <si>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</si>
  <si>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</si>
  <si>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</si>
  <si>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</si>
  <si>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por Fuente de Financiamiento</t>
  </si>
  <si>
    <t>(6=5-1)</t>
  </si>
  <si>
    <t>Ingresos del Gobierno</t>
  </si>
  <si>
    <t xml:space="preserve">       Impuestos</t>
  </si>
  <si>
    <t xml:space="preserve">       Contribuciones de Mejoras</t>
  </si>
  <si>
    <t xml:space="preserve">       Derechos</t>
  </si>
  <si>
    <t xml:space="preserve">       Productos</t>
  </si>
  <si>
    <t xml:space="preserve">          Corriente</t>
  </si>
  <si>
    <t xml:space="preserve">          Capital</t>
  </si>
  <si>
    <t xml:space="preserve">       Aprovechamientos</t>
  </si>
  <si>
    <t xml:space="preserve">       Participaciones y Aportaciones</t>
  </si>
  <si>
    <t xml:space="preserve">       Transferencias, Asignaciones, Subsidios y Otras</t>
  </si>
  <si>
    <t xml:space="preserve">       Ayudas</t>
  </si>
  <si>
    <t>Ingresos de Organismos y Empresas</t>
  </si>
  <si>
    <t xml:space="preserve">       Cuotas y Aportaciones de Seguridad Social</t>
  </si>
  <si>
    <t xml:space="preserve">       Ingresos por Ventas de Bienes y Servicios</t>
  </si>
  <si>
    <t>Ingresos derivados de financiamiento</t>
  </si>
  <si>
    <t xml:space="preserve">       Ingresos Derivados de Financiamiento</t>
  </si>
  <si>
    <t>ESTADO ANALÍTICO DEL EJERCICIO DEL PRESUPUESTO DE EGRESOS EN CLASIFICACIÓN FUNCIONAL (ARMONIZADO)</t>
  </si>
  <si>
    <t>ESTADO ANALÍTICO DEL EJERCICIO DEL PRESUPUESTO DE EGRESOS EN CLASIFICACIÓN POR OBJETO DEL GASTO (ARMONIZADO)</t>
  </si>
  <si>
    <t>ESTADO ANALÍTICO DEL EJERCICIO DEL PRESUPUESTO DE EGRESOS EN CLASIFICACIÓN ECONÓMICA (ARMONIZADO)</t>
  </si>
  <si>
    <t>ESTADO ANALÍTICO DEL EJERCICIO DEL PRESUPUESTO DE EGRESOS EN CLASIFICACIÓN ADMINISTRATIVA (ARMONIZADO)</t>
  </si>
  <si>
    <t>Total del Gasto</t>
  </si>
  <si>
    <t>Ingresos excedentes</t>
  </si>
  <si>
    <t>2100</t>
  </si>
  <si>
    <t>2200</t>
  </si>
  <si>
    <t>2400</t>
  </si>
  <si>
    <t>2500</t>
  </si>
  <si>
    <t>2600</t>
  </si>
  <si>
    <t>2700</t>
  </si>
  <si>
    <t>2900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</si>
  <si>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</si>
  <si>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</si>
  <si>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</si>
  <si>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</si>
  <si>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</si>
  <si>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</si>
  <si>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</si>
  <si>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</si>
  <si>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</si>
  <si>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4300</t>
  </si>
  <si>
    <t>4400</t>
  </si>
  <si>
    <t>1100</t>
  </si>
  <si>
    <t>1200</t>
  </si>
  <si>
    <t>1300</t>
  </si>
  <si>
    <t>1400</t>
  </si>
  <si>
    <t>1500</t>
  </si>
  <si>
    <t>5100</t>
  </si>
  <si>
    <t>5200</t>
  </si>
  <si>
    <t>5300</t>
  </si>
  <si>
    <t>5600</t>
  </si>
  <si>
    <t>Gasto de Capital</t>
  </si>
  <si>
    <t>CONCEPTO</t>
  </si>
  <si>
    <t>APROBADO</t>
  </si>
  <si>
    <t>AMPLIACIONES / (REDUCCIONES)</t>
  </si>
  <si>
    <t>MODIFICADO</t>
  </si>
  <si>
    <t>DEVENGADO</t>
  </si>
  <si>
    <t>PAGADO</t>
  </si>
  <si>
    <t>Colegio Nacional de Educación Profesional Técnica</t>
  </si>
  <si>
    <t>Gasto Corriente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</si>
  <si>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</si>
  <si>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</si>
  <si>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</si>
  <si>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</si>
  <si>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</si>
  <si>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</si>
  <si>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</si>
  <si>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</si>
  <si>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</si>
  <si>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</si>
  <si>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</si>
  <si>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</si>
  <si>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</si>
  <si>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</si>
  <si>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</si>
  <si>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</si>
  <si>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</si>
  <si>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</si>
  <si>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</si>
  <si>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</si>
  <si>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</si>
  <si>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</si>
  <si>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</si>
  <si>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</si>
  <si>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</si>
  <si>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Subsidios y subvenciones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</si>
  <si>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</si>
  <si>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</si>
  <si>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</si>
  <si>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</si>
  <si>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</si>
  <si>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</si>
  <si>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Gobierno</t>
  </si>
  <si>
    <t>Coordinación de la Política de Gobierno</t>
  </si>
  <si>
    <t>Desarrollo Social</t>
  </si>
  <si>
    <t>Educación</t>
  </si>
  <si>
    <t>SUBEJERCICIO</t>
  </si>
  <si>
    <r>
      <t>SUBEJERCICIO</t>
    </r>
    <r>
      <rPr>
        <b/>
        <vertAlign val="superscript"/>
        <sz val="9"/>
        <rFont val="Montserrat"/>
      </rPr>
      <t>2/</t>
    </r>
  </si>
  <si>
    <t xml:space="preserve">
Bajo protesta de decir verdad declaramos que los Estados Financieros y sus Notas son razonablemente correctos y responsabilidad del Colegio Nacional de Educación Profesional Técnica</t>
  </si>
  <si>
    <t>Bajo protesta de decir verdad declaramos que los Estados Financieros y sus Notas son razonablemente correctos y responsabilidad del Colegio Nacional de Educación Profesional Técnica.</t>
  </si>
  <si>
    <t xml:space="preserve">
Bajo protesta de decir verdad declaramos que los Estados Financieros y sus Notas son razonablemente correctos y responsabilidad del Colegio Nacional de Educación Profesional Técnica.
</t>
  </si>
  <si>
    <t>DEL 1°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</si>
</sst>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7">
    <font>
      <sz val="10"/>
      <name val="Arial"/>
    </font>
    <font>
      <sz val="10"/>
      <color indexed="8"/>
      <name val="SansSerif"/>
    </font>
    <font>
      <sz val="9"/>
      <color indexed="8"/>
      <name val="Soberana Sans"/>
      <family val="3"/>
    </font>
    <font>
      <sz val="10"/>
      <name val="Arial"/>
      <family val="2"/>
    </font>
    <font>
      <sz val="9"/>
      <name val="Soberana Sans"/>
      <family val="3"/>
    </font>
    <font>
      <sz val="8"/>
      <name val="Arial"/>
      <family val="2"/>
    </font>
    <font>
      <b/>
      <sz val="7"/>
      <name val="Soberana Sans"/>
      <family val="3"/>
    </font>
    <font>
      <sz val="9"/>
      <name val="Montserrat ExtraBold"/>
    </font>
    <font>
      <b/>
      <sz val="8"/>
      <name val="Montserrat"/>
    </font>
    <font>
      <sz val="7"/>
      <name val="Montserrat"/>
    </font>
    <font>
      <sz val="7"/>
      <color rgb="FFC39853"/>
      <name val="Montserrat SemiBold"/>
    </font>
    <font>
      <b/>
      <sz val="9"/>
      <name val="Montserrat"/>
    </font>
    <font>
      <sz val="8"/>
      <color indexed="8"/>
      <name val="Montserrat"/>
    </font>
    <font>
      <b/>
      <sz val="8"/>
      <color indexed="8"/>
      <name val="Montserrat"/>
    </font>
    <font>
      <sz val="8"/>
      <name val="Montserrat"/>
    </font>
    <font>
      <b/>
      <sz val="10"/>
      <name val="Montserrat"/>
    </font>
    <font>
      <b/>
      <sz val="7"/>
      <color indexed="8"/>
      <name val="Montserrat"/>
    </font>
    <font>
      <sz val="10"/>
      <name val="Montserrat"/>
    </font>
    <font>
      <sz val="7"/>
      <color indexed="8"/>
      <name val="Montserrat"/>
    </font>
    <font>
      <sz val="9"/>
      <color indexed="8"/>
      <name val="Montserrat"/>
    </font>
    <font>
      <b/>
      <sz val="9"/>
      <color indexed="8"/>
      <name val="Montserrat"/>
    </font>
    <font>
      <b/>
      <sz val="9"/>
      <color indexed="8"/>
      <name val="Montserrat ExtraBold"/>
    </font>
    <font>
      <b/>
      <vertAlign val="superscript"/>
      <sz val="9"/>
      <name val="Montserrat"/>
    </font>
    <font>
      <b/>
      <u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Montserrat ExtraBold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C78E39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</xf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quotePrefix="1" applyFont="1"/>
    <xf numFmtId="4" fontId="5" fillId="0" borderId="0" xfId="0" applyNumberFormat="1" applyFont="1"/>
    <xf numFmtId="0" fontId="10" fillId="0" borderId="0" xfId="0" applyFont="1" applyAlignment="1">
      <alignment vertical="center"/>
    </xf>
    <xf numFmtId="0" fontId="0" fillId="0" borderId="38" xfId="0" applyBorder="1"/>
    <xf numFmtId="0" fontId="0" fillId="0" borderId="0" xfId="0" applyBorder="1"/>
    <xf numFmtId="164" fontId="1" fillId="2" borderId="0" xfId="0" applyNumberFormat="1" applyFont="1" applyFill="1" applyBorder="1" applyAlignment="1" applyProtection="1">
      <alignment horizontal="right" vertical="top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35" xfId="0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8" fillId="3" borderId="37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164" fontId="12" fillId="2" borderId="9" xfId="0" applyNumberFormat="1" applyFont="1" applyFill="1" applyBorder="1" applyAlignment="1" applyProtection="1">
      <alignment horizontal="right" vertical="center" wrapText="1"/>
    </xf>
    <xf numFmtId="164" fontId="12" fillId="2" borderId="16" xfId="0" applyNumberFormat="1" applyFont="1" applyFill="1" applyBorder="1" applyAlignment="1" applyProtection="1">
      <alignment horizontal="right" vertical="center" wrapText="1"/>
    </xf>
    <xf numFmtId="164" fontId="12" fillId="2" borderId="14" xfId="0" applyNumberFormat="1" applyFont="1" applyFill="1" applyBorder="1" applyAlignment="1" applyProtection="1">
      <alignment horizontal="right" vertical="center" wrapText="1"/>
    </xf>
    <xf numFmtId="0" fontId="12" fillId="2" borderId="11" xfId="0" applyFont="1" applyFill="1" applyBorder="1" applyAlignment="1" applyProtection="1">
      <alignment horizontal="left" vertical="center" wrapText="1" indent="1"/>
    </xf>
    <xf numFmtId="0" fontId="13" fillId="2" borderId="12" xfId="0" applyFont="1" applyFill="1" applyBorder="1" applyAlignment="1" applyProtection="1">
      <alignment horizontal="center" vertical="center" wrapText="1"/>
    </xf>
    <xf numFmtId="164" fontId="13" fillId="2" borderId="17" xfId="0" applyNumberFormat="1" applyFont="1" applyFill="1" applyBorder="1" applyAlignment="1" applyProtection="1">
      <alignment horizontal="right" vertical="center" wrapText="1"/>
    </xf>
    <xf numFmtId="164" fontId="13" fillId="2" borderId="18" xfId="0" applyNumberFormat="1" applyFont="1" applyFill="1" applyBorder="1" applyAlignment="1" applyProtection="1">
      <alignment horizontal="right" vertical="center" wrapText="1"/>
    </xf>
    <xf numFmtId="164" fontId="14" fillId="0" borderId="14" xfId="0" applyNumberFormat="1" applyFont="1" applyBorder="1"/>
    <xf numFmtId="164" fontId="13" fillId="2" borderId="15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3" fontId="16" fillId="2" borderId="0" xfId="0" applyNumberFormat="1" applyFont="1" applyFill="1" applyBorder="1" applyAlignment="1" applyProtection="1">
      <alignment horizontal="right" vertical="center" wrapText="1"/>
    </xf>
    <xf numFmtId="0" fontId="13" fillId="2" borderId="14" xfId="0" applyFont="1" applyFill="1" applyBorder="1" applyAlignment="1" applyProtection="1">
      <alignment horizontal="left" vertical="center" wrapText="1"/>
    </xf>
    <xf numFmtId="164" fontId="13" fillId="2" borderId="9" xfId="0" applyNumberFormat="1" applyFont="1" applyFill="1" applyBorder="1" applyAlignment="1" applyProtection="1">
      <alignment horizontal="right" vertical="center" wrapText="1"/>
    </xf>
    <xf numFmtId="164" fontId="13" fillId="2" borderId="16" xfId="0" applyNumberFormat="1" applyFont="1" applyFill="1" applyBorder="1" applyAlignment="1" applyProtection="1">
      <alignment horizontal="right" vertical="center" wrapText="1"/>
    </xf>
    <xf numFmtId="164" fontId="13" fillId="2" borderId="14" xfId="0" applyNumberFormat="1" applyFont="1" applyFill="1" applyBorder="1" applyAlignment="1" applyProtection="1">
      <alignment horizontal="righ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0" xfId="0" applyFont="1"/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top" wrapText="1"/>
    </xf>
    <xf numFmtId="0" fontId="11" fillId="3" borderId="5" xfId="0" applyFont="1" applyFill="1" applyBorder="1" applyAlignment="1" applyProtection="1">
      <alignment horizontal="left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left" vertical="top" wrapText="1"/>
    </xf>
    <xf numFmtId="0" fontId="19" fillId="2" borderId="0" xfId="0" applyFont="1" applyFill="1" applyBorder="1" applyAlignment="1" applyProtection="1">
      <alignment horizontal="left" vertical="center" wrapText="1"/>
    </xf>
    <xf numFmtId="164" fontId="19" fillId="2" borderId="9" xfId="0" applyNumberFormat="1" applyFont="1" applyFill="1" applyBorder="1" applyAlignment="1" applyProtection="1">
      <alignment horizontal="right" vertical="center" wrapText="1"/>
    </xf>
    <xf numFmtId="164" fontId="19" fillId="2" borderId="8" xfId="0" applyNumberFormat="1" applyFont="1" applyFill="1" applyBorder="1" applyAlignment="1" applyProtection="1">
      <alignment horizontal="right" vertical="center" wrapText="1"/>
    </xf>
    <xf numFmtId="164" fontId="19" fillId="0" borderId="8" xfId="0" applyNumberFormat="1" applyFont="1" applyFill="1" applyBorder="1" applyAlignment="1" applyProtection="1">
      <alignment horizontal="right" vertical="center" wrapText="1"/>
    </xf>
    <xf numFmtId="164" fontId="20" fillId="2" borderId="2" xfId="0" applyNumberFormat="1" applyFont="1" applyFill="1" applyBorder="1" applyAlignment="1" applyProtection="1">
      <alignment horizontal="right" vertical="center" wrapText="1"/>
    </xf>
    <xf numFmtId="164" fontId="20" fillId="2" borderId="3" xfId="0" applyNumberFormat="1" applyFont="1" applyFill="1" applyBorder="1" applyAlignment="1" applyProtection="1">
      <alignment horizontal="right" vertical="center" wrapText="1"/>
    </xf>
    <xf numFmtId="0" fontId="19" fillId="2" borderId="0" xfId="0" applyFont="1" applyFill="1" applyBorder="1" applyAlignment="1" applyProtection="1">
      <alignment horizontal="left" vertical="top" wrapText="1"/>
    </xf>
    <xf numFmtId="164" fontId="20" fillId="2" borderId="9" xfId="0" applyNumberFormat="1" applyFont="1" applyFill="1" applyBorder="1" applyAlignment="1" applyProtection="1">
      <alignment horizontal="right" vertical="center" wrapText="1"/>
    </xf>
    <xf numFmtId="164" fontId="20" fillId="2" borderId="8" xfId="0" applyNumberFormat="1" applyFont="1" applyFill="1" applyBorder="1" applyAlignment="1" applyProtection="1">
      <alignment horizontal="right" vertical="center" wrapText="1"/>
    </xf>
    <xf numFmtId="164" fontId="20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top"/>
    </xf>
    <xf numFmtId="164" fontId="12" fillId="0" borderId="16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center" wrapText="1"/>
    </xf>
    <xf numFmtId="164" fontId="19" fillId="0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5" fillId="0" borderId="0" xfId="0" quotePrefix="1" applyFont="1" applyFill="1"/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20" fillId="2" borderId="30" xfId="0" applyFont="1" applyFill="1" applyBorder="1" applyAlignment="1" applyProtection="1">
      <alignment horizontal="center" vertical="center" wrapText="1"/>
    </xf>
    <xf numFmtId="0" fontId="19" fillId="2" borderId="31" xfId="0" applyFont="1" applyFill="1" applyBorder="1" applyAlignment="1" applyProtection="1">
      <alignment horizontal="left" vertical="top" wrapText="1"/>
    </xf>
    <xf numFmtId="0" fontId="19" fillId="2" borderId="30" xfId="0" applyFont="1" applyFill="1" applyBorder="1" applyAlignment="1" applyProtection="1">
      <alignment horizontal="left" vertical="center" wrapText="1"/>
    </xf>
    <xf numFmtId="0" fontId="19" fillId="2" borderId="31" xfId="0" applyFont="1" applyFill="1" applyBorder="1" applyAlignment="1" applyProtection="1">
      <alignment horizontal="left" vertical="center" wrapText="1"/>
    </xf>
    <xf numFmtId="0" fontId="19" fillId="2" borderId="3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2" borderId="34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top"/>
    </xf>
    <xf numFmtId="0" fontId="20" fillId="2" borderId="32" xfId="0" applyFont="1" applyFill="1" applyBorder="1" applyAlignment="1" applyProtection="1">
      <alignment horizontal="center" vertical="center" wrapText="1"/>
    </xf>
    <xf numFmtId="0" fontId="20" fillId="2" borderId="33" xfId="0" applyFont="1" applyFill="1" applyBorder="1" applyAlignment="1" applyProtection="1">
      <alignment horizontal="center" vertical="center" wrapText="1"/>
    </xf>
    <xf numFmtId="0" fontId="20" fillId="2" borderId="7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8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778452</xdr:colOff>
      <xdr:row>55</xdr:row>
      <xdr:rowOff>96982</xdr:rowOff>
    </xdr:from>
    <xdr:to>
      <xdr:col>7</xdr:col>
      <xdr:colOff>398317</xdr:colOff>
      <xdr:row>61</xdr:row>
      <xdr:rowOff>65810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939020" y="9847118"/>
          <a:ext cx="3014229" cy="817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900">
              <a:latin typeface="Montserrat SemiBold" panose="00000700000000000000" pitchFamily="2" charset="0"/>
            </a:rPr>
            <a:t>_________________________________________</a:t>
          </a:r>
        </a:p>
        <a:p>
          <a:pPr algn="ctr"/>
          <a:endParaRPr lang="es-MX" sz="900">
            <a:latin typeface="Montserrat SemiBold" panose="00000700000000000000" pitchFamily="2" charset="0"/>
          </a:endParaRPr>
        </a:p>
        <a:p>
          <a:pPr algn="ctr"/>
          <a:r>
            <a:rPr lang="es-MX" sz="900" b="1">
              <a:latin typeface="Montserrat SemiBold" panose="00000700000000000000" pitchFamily="2" charset="0"/>
              <a:cs typeface="Arial" panose="020B0604020202020204" pitchFamily="34" charset="0"/>
            </a:rPr>
            <a:t>C.P. y L.A.E. JULIETA M. SÁENZ SEPÚLVEDA</a:t>
          </a:r>
        </a:p>
        <a:p>
          <a:pPr algn="ctr"/>
          <a:r>
            <a:rPr lang="es-MX" sz="900" b="1">
              <a:latin typeface="Montserrat SemiBold" panose="00000700000000000000" pitchFamily="2" charset="0"/>
              <a:cs typeface="Arial" panose="020B0604020202020204" pitchFamily="34" charset="0"/>
            </a:rPr>
            <a:t>DIRECTORA DE ADMINISTRACIÓN FINANCIERA</a:t>
          </a:r>
        </a:p>
      </xdr:txBody>
    </xdr:sp>
    <xdr:clientData/>
  </xdr:twoCellAnchor>
  <xdr:twoCellAnchor>
    <xdr:from>
      <xdr:col>1</xdr:col>
      <xdr:colOff>156729</xdr:colOff>
      <xdr:row>55</xdr:row>
      <xdr:rowOff>73603</xdr:rowOff>
    </xdr:from>
    <xdr:to>
      <xdr:col>3</xdr:col>
      <xdr:colOff>190500</xdr:colOff>
      <xdr:row>61</xdr:row>
      <xdr:rowOff>121228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6729" y="9823739"/>
          <a:ext cx="3194339" cy="896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900">
              <a:latin typeface="Montserrat SemiBold" panose="00000700000000000000" pitchFamily="2" charset="0"/>
            </a:rPr>
            <a:t>___________________________________________</a:t>
          </a:r>
        </a:p>
        <a:p>
          <a:pPr algn="ctr"/>
          <a:endParaRPr lang="es-MX" sz="900">
            <a:latin typeface="Montserrat SemiBold" panose="00000700000000000000" pitchFamily="2" charset="0"/>
          </a:endParaRPr>
        </a:p>
        <a:p>
          <a:pPr algn="ctr"/>
          <a:r>
            <a:rPr lang="es-MX" sz="900" b="1">
              <a:latin typeface="Montserrat SemiBold" panose="00000700000000000000" pitchFamily="2" charset="0"/>
              <a:cs typeface="Arial" panose="020B0604020202020204" pitchFamily="34" charset="0"/>
            </a:rPr>
            <a:t>LIC. ARACELI DUARTE PIÑA</a:t>
          </a:r>
        </a:p>
        <a:p>
          <a:pPr algn="ctr"/>
          <a:r>
            <a:rPr lang="es-MX" sz="900" b="1">
              <a:latin typeface="Montserrat SemiBold" panose="00000700000000000000" pitchFamily="2" charset="0"/>
              <a:cs typeface="Arial" panose="020B0604020202020204" pitchFamily="34" charset="0"/>
            </a:rPr>
            <a:t>COORDINADORA DE PRESUPUESTO Y FINANZAS</a:t>
          </a:r>
        </a:p>
      </xdr:txBody>
    </xdr:sp>
    <xdr:clientData/>
  </xdr:twoCellAnchor>
  <xdr:twoCellAnchor editAs="oneCell">
    <xdr:from>
      <xdr:col>1</xdr:col>
      <xdr:colOff>19049</xdr:colOff>
      <xdr:row>0</xdr:row>
      <xdr:rowOff>0</xdr:rowOff>
    </xdr:from>
    <xdr:to>
      <xdr:col>3</xdr:col>
      <xdr:colOff>542925</xdr:colOff>
      <xdr:row>3</xdr:row>
      <xdr:rowOff>133350</xdr:rowOff>
    </xdr:to>
    <xdr:pic>
      <xdr:nvPicPr>
        <xdr:cNvPr id="4" name="Imagen 3" descr="EDUCACION_CONALEP_horizontal_col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4" y="0"/>
          <a:ext cx="3686176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152400</xdr:rowOff>
    </xdr:from>
    <xdr:to>
      <xdr:col>4</xdr:col>
      <xdr:colOff>409575</xdr:colOff>
      <xdr:row>25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44805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/>
        </a:p>
        <a:p>
          <a:pPr algn="ctr"/>
          <a:r>
            <a:rPr lang="es-MX" sz="900" b="1">
              <a:latin typeface="Montserrat ExtraBold" panose="00000900000000000000" pitchFamily="2" charset="0"/>
            </a:rPr>
            <a:t>______________________________________________________</a:t>
          </a:r>
        </a:p>
        <a:p>
          <a:pPr algn="ctr"/>
          <a:r>
            <a:rPr lang="es-MX" sz="900" b="1">
              <a:effectLst/>
              <a:latin typeface="Montserrat ExtraBold" panose="00000900000000000000" pitchFamily="2" charset="0"/>
              <a:cs typeface="Arial" panose="020B0604020202020204" pitchFamily="34" charset="0"/>
            </a:rPr>
            <a:t>LIC.</a:t>
          </a:r>
          <a:r>
            <a:rPr lang="es-MX" sz="900" b="1" baseline="0">
              <a:effectLst/>
              <a:latin typeface="Montserrat ExtraBold" panose="00000900000000000000" pitchFamily="2" charset="0"/>
              <a:cs typeface="Arial" panose="020B0604020202020204" pitchFamily="34" charset="0"/>
            </a:rPr>
            <a:t> ARACELI DUARTE PIÑA</a:t>
          </a:r>
          <a:endParaRPr lang="es-MX" sz="900" b="1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COORDINADORA DE PRESUPUESTO Y FINANZAS</a:t>
          </a:r>
          <a:endParaRPr lang="es-MX" sz="900" b="1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752475</xdr:colOff>
      <xdr:row>18</xdr:row>
      <xdr:rowOff>152400</xdr:rowOff>
    </xdr:from>
    <xdr:to>
      <xdr:col>8</xdr:col>
      <xdr:colOff>942975</xdr:colOff>
      <xdr:row>25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362450" y="344805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/>
        </a:p>
        <a:p>
          <a:pPr algn="ctr"/>
          <a:r>
            <a:rPr lang="es-MX" sz="900" b="1">
              <a:latin typeface="Montserrat ExtraBold" panose="00000900000000000000" pitchFamily="2" charset="0"/>
            </a:rPr>
            <a:t>______________________________________________________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C.P. y L.A.E. JULIETA M. SÁENZ SEPÚLVEDA</a:t>
          </a:r>
          <a:endParaRPr lang="es-MX" sz="900" b="1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DIRECTORA DE ADMINISTRACIÓN FINANCIERA</a:t>
          </a:r>
          <a:endParaRPr lang="es-MX" sz="900" b="1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86591</xdr:colOff>
      <xdr:row>4</xdr:row>
      <xdr:rowOff>125557</xdr:rowOff>
    </xdr:to>
    <xdr:pic>
      <xdr:nvPicPr>
        <xdr:cNvPr id="4" name="Imagen 3" descr="EDUCACION_CONALEP_horizontal_colo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164523"/>
          <a:ext cx="3697432" cy="6191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190500</xdr:rowOff>
    </xdr:from>
    <xdr:to>
      <xdr:col>5</xdr:col>
      <xdr:colOff>533400</xdr:colOff>
      <xdr:row>22</xdr:row>
      <xdr:rowOff>104775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401955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Montserrat ExtraBold" panose="00000900000000000000" pitchFamily="2" charset="0"/>
          </a:endParaRPr>
        </a:p>
        <a:p>
          <a:pPr algn="ctr"/>
          <a:r>
            <a:rPr lang="es-MX" sz="900">
              <a:latin typeface="Montserrat ExtraBold" panose="00000900000000000000" pitchFamily="2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LIC. ARACELI DUARTE PIÑA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COORDINADORA DE PRESUPUESTO Y FINANZAS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876300</xdr:colOff>
      <xdr:row>18</xdr:row>
      <xdr:rowOff>190500</xdr:rowOff>
    </xdr:from>
    <xdr:to>
      <xdr:col>9</xdr:col>
      <xdr:colOff>838200</xdr:colOff>
      <xdr:row>22</xdr:row>
      <xdr:rowOff>104775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343400" y="4019550"/>
          <a:ext cx="37719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900">
              <a:latin typeface="Montserrat ExtraBold" panose="00000900000000000000" pitchFamily="2" charset="0"/>
            </a:rPr>
            <a:t>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C.P. y L.A.E. JULIETA M. SÁENZ SEPÚLVEDA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DIRECTORA DE ADMINISTRACIÓN FINANCIERA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225136</xdr:colOff>
      <xdr:row>4</xdr:row>
      <xdr:rowOff>125557</xdr:rowOff>
    </xdr:to>
    <xdr:pic>
      <xdr:nvPicPr>
        <xdr:cNvPr id="4" name="Imagen 3" descr="EDUCACION_CONALEP_horizontal_colo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318" y="164523"/>
          <a:ext cx="3697432" cy="6191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47</xdr:row>
      <xdr:rowOff>180975</xdr:rowOff>
    </xdr:from>
    <xdr:to>
      <xdr:col>4</xdr:col>
      <xdr:colOff>866775</xdr:colOff>
      <xdr:row>53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90550" y="10296525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900">
              <a:latin typeface="Montserrat ExtraBold" panose="00000900000000000000" pitchFamily="2" charset="0"/>
            </a:rPr>
            <a:t>______________________________________________________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LIC. ARACELI DUARTE PIÑA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COORDINADORA DE PRESUPUESTO Y FINANZAS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257175</xdr:colOff>
      <xdr:row>47</xdr:row>
      <xdr:rowOff>190500</xdr:rowOff>
    </xdr:from>
    <xdr:to>
      <xdr:col>9</xdr:col>
      <xdr:colOff>447675</xdr:colOff>
      <xdr:row>53</xdr:row>
      <xdr:rowOff>104775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33950" y="10306050"/>
          <a:ext cx="40005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900">
              <a:latin typeface="Montserrat ExtraBold" panose="00000900000000000000" pitchFamily="2" charset="0"/>
            </a:rPr>
            <a:t>______________________________________________________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C.P. y L.A.E. JULIETA M. SÁENZ SEPÚLVEDA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DIRECTORA DE ADMINISTRACIÓN FINANCIERA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3351069</xdr:colOff>
      <xdr:row>3</xdr:row>
      <xdr:rowOff>125557</xdr:rowOff>
    </xdr:to>
    <xdr:pic>
      <xdr:nvPicPr>
        <xdr:cNvPr id="4" name="Imagen 3" descr="EDUCACION_CONALEP_horizontal_color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6" y="164523"/>
          <a:ext cx="3697432" cy="6191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5</xdr:col>
      <xdr:colOff>628650</xdr:colOff>
      <xdr:row>26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4800600"/>
          <a:ext cx="40005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900">
              <a:latin typeface="Montserrat ExtraBold" panose="00000900000000000000" pitchFamily="2" charset="0"/>
            </a:rPr>
            <a:t>__________________________________________________</a:t>
          </a:r>
        </a:p>
        <a:p>
          <a:pPr algn="ctr"/>
          <a:r>
            <a:rPr lang="es-MX" sz="900" b="1">
              <a:latin typeface="Montserrat ExtraBold" panose="00000900000000000000" pitchFamily="2" charset="0"/>
              <a:cs typeface="Arial" panose="020B0604020202020204" pitchFamily="34" charset="0"/>
            </a:rPr>
            <a:t>LIC. ARACELI DUARTE PIÑA</a:t>
          </a:r>
        </a:p>
        <a:p>
          <a:pPr algn="ctr"/>
          <a:r>
            <a:rPr lang="es-MX" sz="900" b="1">
              <a:latin typeface="Montserrat ExtraBold" panose="00000900000000000000" pitchFamily="2" charset="0"/>
              <a:cs typeface="Arial" panose="020B0604020202020204" pitchFamily="34" charset="0"/>
            </a:rPr>
            <a:t>COORDINADORA DE PRESUPUESTO Y FINANZAS</a:t>
          </a:r>
        </a:p>
      </xdr:txBody>
    </xdr:sp>
    <xdr:clientData/>
  </xdr:twoCellAnchor>
  <xdr:twoCellAnchor>
    <xdr:from>
      <xdr:col>6</xdr:col>
      <xdr:colOff>19050</xdr:colOff>
      <xdr:row>21</xdr:row>
      <xdr:rowOff>1</xdr:rowOff>
    </xdr:from>
    <xdr:to>
      <xdr:col>9</xdr:col>
      <xdr:colOff>933450</xdr:colOff>
      <xdr:row>26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56093" y="4472610"/>
          <a:ext cx="3896140" cy="828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/>
        </a:p>
        <a:p>
          <a:pPr algn="ctr"/>
          <a:r>
            <a:rPr lang="es-MX" sz="900">
              <a:latin typeface="Montserrat ExtraBold" panose="00000900000000000000" pitchFamily="2" charset="0"/>
            </a:rPr>
            <a:t>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C.P. y L.A.E. JULIETA M. SÁENZ SEPÚLVEDA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Montserrat ExtraBold" panose="00000900000000000000" pitchFamily="2" charset="0"/>
              <a:ea typeface="+mn-ea"/>
              <a:cs typeface="Arial" panose="020B0604020202020204" pitchFamily="34" charset="0"/>
            </a:rPr>
            <a:t>DIRECTORA DE ADMINISTRACIÓN FINANCIERA</a:t>
          </a:r>
          <a:endParaRPr lang="es-MX" sz="900">
            <a:effectLst/>
            <a:latin typeface="Montserrat ExtraBold" panose="000009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276715</xdr:colOff>
      <xdr:row>3</xdr:row>
      <xdr:rowOff>122168</xdr:rowOff>
    </xdr:to>
    <xdr:pic>
      <xdr:nvPicPr>
        <xdr:cNvPr id="6" name="Imagen 3" descr="EDUCACION_CONALEP_horizontal_color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13" y="165652"/>
          <a:ext cx="369743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71"/>
  <sheetViews>
    <sheetView tabSelected="1" zoomScaleNormal="100" workbookViewId="0">
      <selection activeCell="B8" sqref="B8:H8"/>
    </sheetView>
  </sheetViews>
  <sheetFormatPr baseColWidth="10" defaultRowHeight="12.75"/>
  <cols>
    <col min="1" max="1" width="7.5703125" customWidth="1"/>
    <col min="2" max="2" width="34.7109375" customWidth="1"/>
    <col min="3" max="7" width="12.7109375" customWidth="1"/>
    <col min="8" max="8" width="13.85546875" customWidth="1"/>
  </cols>
  <sheetData>
    <row r="2" spans="2:13">
      <c r="H2" s="58"/>
    </row>
    <row r="3" spans="2:13">
      <c r="H3" s="59"/>
    </row>
    <row r="4" spans="2:13">
      <c r="H4" s="60"/>
    </row>
    <row r="6" spans="2:13">
      <c r="B6" s="74" t="s">
        <v>8</v>
      </c>
      <c r="C6" s="74"/>
      <c r="D6" s="74"/>
      <c r="E6" s="74"/>
      <c r="F6" s="74"/>
      <c r="G6" s="74"/>
      <c r="H6" s="74"/>
      <c r="I6" s="7"/>
      <c r="J6" s="7"/>
      <c r="K6" s="7"/>
      <c r="L6" s="7"/>
      <c r="M6" s="7"/>
    </row>
    <row r="7" spans="2:13">
      <c r="B7" s="74" t="s">
        <v>10</v>
      </c>
      <c r="C7" s="74"/>
      <c r="D7" s="74"/>
      <c r="E7" s="74"/>
      <c r="F7" s="74"/>
      <c r="G7" s="74"/>
      <c r="H7" s="74"/>
      <c r="I7" s="7"/>
      <c r="J7" s="7"/>
      <c r="K7" s="7"/>
      <c r="L7" s="7"/>
      <c r="M7" s="7"/>
    </row>
    <row r="8" spans="2:13">
      <c r="B8" s="74" t="s">
        <v>133</v>
      </c>
      <c r="C8" s="74"/>
      <c r="D8" s="74"/>
      <c r="E8" s="74"/>
      <c r="F8" s="74"/>
      <c r="G8" s="74"/>
      <c r="H8" s="74"/>
      <c r="I8" s="7"/>
      <c r="J8" s="7"/>
      <c r="K8" s="7"/>
      <c r="L8" s="7"/>
      <c r="M8" s="7"/>
    </row>
    <row r="9" spans="2:13">
      <c r="B9" s="75" t="s">
        <v>11</v>
      </c>
      <c r="C9" s="75"/>
      <c r="D9" s="75"/>
      <c r="E9" s="75"/>
      <c r="F9" s="75"/>
      <c r="G9" s="75"/>
      <c r="H9" s="75"/>
      <c r="I9" s="7"/>
      <c r="J9" s="7"/>
      <c r="K9" s="7"/>
      <c r="L9" s="7"/>
      <c r="M9" s="7"/>
    </row>
    <row r="10" spans="2:13">
      <c r="B10" s="76" t="s">
        <v>12</v>
      </c>
      <c r="C10" s="79" t="s">
        <v>13</v>
      </c>
      <c r="D10" s="80"/>
      <c r="E10" s="80"/>
      <c r="F10" s="80"/>
      <c r="G10" s="81"/>
      <c r="H10" s="82" t="s">
        <v>14</v>
      </c>
    </row>
    <row r="11" spans="2:13" ht="22.5">
      <c r="B11" s="77"/>
      <c r="C11" s="14" t="s">
        <v>15</v>
      </c>
      <c r="D11" s="14" t="s">
        <v>16</v>
      </c>
      <c r="E11" s="14" t="s">
        <v>6</v>
      </c>
      <c r="F11" s="14" t="s">
        <v>7</v>
      </c>
      <c r="G11" s="15" t="s">
        <v>17</v>
      </c>
      <c r="H11" s="83"/>
    </row>
    <row r="12" spans="2:13">
      <c r="B12" s="78"/>
      <c r="C12" s="16">
        <v>1</v>
      </c>
      <c r="D12" s="16">
        <v>2</v>
      </c>
      <c r="E12" s="16" t="s">
        <v>18</v>
      </c>
      <c r="F12" s="16">
        <v>4</v>
      </c>
      <c r="G12" s="17">
        <v>5</v>
      </c>
      <c r="H12" s="18" t="s">
        <v>33</v>
      </c>
    </row>
    <row r="13" spans="2:13">
      <c r="B13" s="19" t="s">
        <v>19</v>
      </c>
      <c r="C13" s="20">
        <v>0</v>
      </c>
      <c r="D13" s="20">
        <v>0</v>
      </c>
      <c r="E13" s="20">
        <f>C13+D13</f>
        <v>0</v>
      </c>
      <c r="F13" s="20">
        <v>0</v>
      </c>
      <c r="G13" s="21">
        <v>0</v>
      </c>
      <c r="H13" s="22">
        <f t="shared" ref="H13:H24" si="0">G13-C13</f>
        <v>0</v>
      </c>
    </row>
    <row r="14" spans="2:13">
      <c r="B14" s="19" t="s">
        <v>20</v>
      </c>
      <c r="C14" s="20">
        <v>0</v>
      </c>
      <c r="D14" s="20">
        <v>0</v>
      </c>
      <c r="E14" s="20">
        <f t="shared" ref="E14:E26" si="1">C14+D14</f>
        <v>0</v>
      </c>
      <c r="F14" s="20">
        <v>0</v>
      </c>
      <c r="G14" s="21">
        <v>0</v>
      </c>
      <c r="H14" s="22">
        <f t="shared" si="0"/>
        <v>0</v>
      </c>
    </row>
    <row r="15" spans="2:13">
      <c r="B15" s="19" t="s">
        <v>21</v>
      </c>
      <c r="C15" s="20">
        <v>0</v>
      </c>
      <c r="D15" s="20">
        <v>0</v>
      </c>
      <c r="E15" s="20">
        <f t="shared" si="1"/>
        <v>0</v>
      </c>
      <c r="F15" s="20">
        <v>0</v>
      </c>
      <c r="G15" s="21">
        <v>0</v>
      </c>
      <c r="H15" s="22">
        <f t="shared" si="0"/>
        <v>0</v>
      </c>
    </row>
    <row r="16" spans="2:13">
      <c r="B16" s="19" t="s">
        <v>22</v>
      </c>
      <c r="C16" s="20">
        <v>0</v>
      </c>
      <c r="D16" s="20">
        <v>0</v>
      </c>
      <c r="E16" s="20">
        <f t="shared" si="1"/>
        <v>0</v>
      </c>
      <c r="F16" s="20">
        <v>0</v>
      </c>
      <c r="G16" s="21">
        <v>0</v>
      </c>
      <c r="H16" s="22">
        <f t="shared" si="0"/>
        <v>0</v>
      </c>
    </row>
    <row r="17" spans="2:8">
      <c r="B17" s="19" t="s">
        <v>23</v>
      </c>
      <c r="C17" s="20">
        <f>C18+C19</f>
        <v>0</v>
      </c>
      <c r="D17" s="20">
        <f>D18+D19</f>
        <v>0</v>
      </c>
      <c r="E17" s="20">
        <f t="shared" si="1"/>
        <v>0</v>
      </c>
      <c r="F17" s="20">
        <f>F18+F19</f>
        <v>0</v>
      </c>
      <c r="G17" s="21">
        <f>G18+G19</f>
        <v>0</v>
      </c>
      <c r="H17" s="22">
        <f t="shared" si="0"/>
        <v>0</v>
      </c>
    </row>
    <row r="18" spans="2:8">
      <c r="B18" s="23" t="s">
        <v>24</v>
      </c>
      <c r="C18" s="20">
        <v>0</v>
      </c>
      <c r="D18" s="20">
        <v>0</v>
      </c>
      <c r="E18" s="20">
        <f t="shared" si="1"/>
        <v>0</v>
      </c>
      <c r="F18" s="20">
        <v>0</v>
      </c>
      <c r="G18" s="21">
        <v>0</v>
      </c>
      <c r="H18" s="22">
        <f t="shared" si="0"/>
        <v>0</v>
      </c>
    </row>
    <row r="19" spans="2:8">
      <c r="B19" s="23" t="s">
        <v>25</v>
      </c>
      <c r="C19" s="20">
        <v>0</v>
      </c>
      <c r="D19" s="20">
        <v>0</v>
      </c>
      <c r="E19" s="20">
        <f t="shared" si="1"/>
        <v>0</v>
      </c>
      <c r="F19" s="20">
        <v>0</v>
      </c>
      <c r="G19" s="21">
        <v>0</v>
      </c>
      <c r="H19" s="22">
        <f t="shared" si="0"/>
        <v>0</v>
      </c>
    </row>
    <row r="20" spans="2:8">
      <c r="B20" s="19" t="s">
        <v>26</v>
      </c>
      <c r="C20" s="20">
        <f>C21+C22</f>
        <v>0</v>
      </c>
      <c r="D20" s="20">
        <f>D21+D22</f>
        <v>0</v>
      </c>
      <c r="E20" s="20">
        <f t="shared" si="1"/>
        <v>0</v>
      </c>
      <c r="F20" s="20">
        <f>F21+F22</f>
        <v>0</v>
      </c>
      <c r="G20" s="21">
        <f>G21+G22</f>
        <v>0</v>
      </c>
      <c r="H20" s="22">
        <f t="shared" si="0"/>
        <v>0</v>
      </c>
    </row>
    <row r="21" spans="2:8">
      <c r="B21" s="23" t="s">
        <v>24</v>
      </c>
      <c r="C21" s="20">
        <v>0</v>
      </c>
      <c r="D21" s="20">
        <v>0</v>
      </c>
      <c r="E21" s="20">
        <f t="shared" si="1"/>
        <v>0</v>
      </c>
      <c r="F21" s="20">
        <v>0</v>
      </c>
      <c r="G21" s="21">
        <v>0</v>
      </c>
      <c r="H21" s="22">
        <f t="shared" si="0"/>
        <v>0</v>
      </c>
    </row>
    <row r="22" spans="2:8">
      <c r="B22" s="23" t="s">
        <v>25</v>
      </c>
      <c r="C22" s="20">
        <v>0</v>
      </c>
      <c r="D22" s="20">
        <v>0</v>
      </c>
      <c r="E22" s="20">
        <f t="shared" si="1"/>
        <v>0</v>
      </c>
      <c r="F22" s="20">
        <v>0</v>
      </c>
      <c r="G22" s="21">
        <v>0</v>
      </c>
      <c r="H22" s="22">
        <f t="shared" si="0"/>
        <v>0</v>
      </c>
    </row>
    <row r="23" spans="2:8">
      <c r="B23" s="19" t="s">
        <v>27</v>
      </c>
      <c r="C23" s="20">
        <v>60000000</v>
      </c>
      <c r="D23" s="20">
        <v>-20000000</v>
      </c>
      <c r="E23" s="20">
        <f>C23+D23</f>
        <v>40000000</v>
      </c>
      <c r="F23" s="20">
        <v>0</v>
      </c>
      <c r="G23" s="57">
        <v>27668057</v>
      </c>
      <c r="H23" s="22">
        <f>G23-C23</f>
        <v>-32331943</v>
      </c>
    </row>
    <row r="24" spans="2:8">
      <c r="B24" s="19" t="s">
        <v>28</v>
      </c>
      <c r="C24" s="20">
        <v>0</v>
      </c>
      <c r="D24" s="20">
        <v>0</v>
      </c>
      <c r="E24" s="20">
        <f t="shared" si="1"/>
        <v>0</v>
      </c>
      <c r="F24" s="20">
        <v>0</v>
      </c>
      <c r="G24" s="21">
        <v>0</v>
      </c>
      <c r="H24" s="22">
        <f t="shared" si="0"/>
        <v>0</v>
      </c>
    </row>
    <row r="25" spans="2:8" ht="22.5">
      <c r="B25" s="19" t="s">
        <v>29</v>
      </c>
      <c r="C25" s="20">
        <v>1478500382</v>
      </c>
      <c r="D25" s="20">
        <v>91432005</v>
      </c>
      <c r="E25" s="20">
        <f>C25+D25</f>
        <v>1569932387</v>
      </c>
      <c r="F25" s="20">
        <v>0</v>
      </c>
      <c r="G25" s="20">
        <v>1569932387</v>
      </c>
      <c r="H25" s="22">
        <f>G25-C25</f>
        <v>91432005</v>
      </c>
    </row>
    <row r="26" spans="2:8">
      <c r="B26" s="19" t="s">
        <v>30</v>
      </c>
      <c r="C26" s="20">
        <v>0</v>
      </c>
      <c r="D26" s="20">
        <v>0</v>
      </c>
      <c r="E26" s="20">
        <f t="shared" si="1"/>
        <v>0</v>
      </c>
      <c r="F26" s="20">
        <v>0</v>
      </c>
      <c r="G26" s="21">
        <v>0</v>
      </c>
      <c r="H26" s="22">
        <f>G26-C26</f>
        <v>0</v>
      </c>
    </row>
    <row r="27" spans="2:8">
      <c r="B27" s="24" t="s">
        <v>31</v>
      </c>
      <c r="C27" s="25">
        <f>C15+C16+C17+C20+C23+C24+C25+C26</f>
        <v>1538500382</v>
      </c>
      <c r="D27" s="25">
        <f>D15+D16+D17+D20+D23+D24+D25+D26</f>
        <v>71432005</v>
      </c>
      <c r="E27" s="25">
        <f>C27+D27</f>
        <v>1609932387</v>
      </c>
      <c r="F27" s="25">
        <f>F15+F16+F17+F20+F23+F24+F25+F26</f>
        <v>0</v>
      </c>
      <c r="G27" s="26">
        <f>G15+G16+G17+G20+G23+G24+G25+G26</f>
        <v>1597600444</v>
      </c>
      <c r="H27" s="27"/>
    </row>
    <row r="28" spans="2:8">
      <c r="B28" s="84"/>
      <c r="C28" s="84"/>
      <c r="D28" s="84"/>
      <c r="E28" s="85"/>
      <c r="F28" s="86" t="s">
        <v>55</v>
      </c>
      <c r="G28" s="86"/>
      <c r="H28" s="28">
        <f>G27-C27</f>
        <v>59100062</v>
      </c>
    </row>
    <row r="29" spans="2:8">
      <c r="B29" s="29"/>
      <c r="C29" s="29"/>
      <c r="D29" s="29"/>
      <c r="E29" s="29"/>
      <c r="F29" s="30"/>
      <c r="G29" s="30"/>
      <c r="H29" s="31"/>
    </row>
    <row r="30" spans="2:8">
      <c r="B30" s="76" t="s">
        <v>32</v>
      </c>
      <c r="C30" s="79" t="s">
        <v>13</v>
      </c>
      <c r="D30" s="80"/>
      <c r="E30" s="80"/>
      <c r="F30" s="80"/>
      <c r="G30" s="81"/>
      <c r="H30" s="87" t="s">
        <v>14</v>
      </c>
    </row>
    <row r="31" spans="2:8" ht="22.5">
      <c r="B31" s="77"/>
      <c r="C31" s="14" t="s">
        <v>15</v>
      </c>
      <c r="D31" s="14" t="s">
        <v>16</v>
      </c>
      <c r="E31" s="14" t="s">
        <v>6</v>
      </c>
      <c r="F31" s="14" t="s">
        <v>7</v>
      </c>
      <c r="G31" s="15" t="s">
        <v>17</v>
      </c>
      <c r="H31" s="88"/>
    </row>
    <row r="32" spans="2:8">
      <c r="B32" s="78"/>
      <c r="C32" s="16">
        <v>1</v>
      </c>
      <c r="D32" s="16">
        <v>2</v>
      </c>
      <c r="E32" s="16" t="s">
        <v>18</v>
      </c>
      <c r="F32" s="16">
        <v>4</v>
      </c>
      <c r="G32" s="17">
        <v>5</v>
      </c>
      <c r="H32" s="18" t="s">
        <v>33</v>
      </c>
    </row>
    <row r="33" spans="2:8">
      <c r="B33" s="32" t="s">
        <v>34</v>
      </c>
      <c r="C33" s="33">
        <f t="shared" ref="C33:H33" si="2">C34+C35+C36+C37+C40+C43+C44+C45</f>
        <v>0</v>
      </c>
      <c r="D33" s="33">
        <f t="shared" si="2"/>
        <v>0</v>
      </c>
      <c r="E33" s="33">
        <f t="shared" si="2"/>
        <v>0</v>
      </c>
      <c r="F33" s="33">
        <f t="shared" si="2"/>
        <v>0</v>
      </c>
      <c r="G33" s="34">
        <f t="shared" si="2"/>
        <v>0</v>
      </c>
      <c r="H33" s="35">
        <f t="shared" si="2"/>
        <v>0</v>
      </c>
    </row>
    <row r="34" spans="2:8">
      <c r="B34" s="36" t="s">
        <v>35</v>
      </c>
      <c r="C34" s="20">
        <v>0</v>
      </c>
      <c r="D34" s="20">
        <v>0</v>
      </c>
      <c r="E34" s="20">
        <f t="shared" ref="E34:E42" si="3">C34+D34</f>
        <v>0</v>
      </c>
      <c r="F34" s="20">
        <v>0</v>
      </c>
      <c r="G34" s="21">
        <v>0</v>
      </c>
      <c r="H34" s="22">
        <f t="shared" ref="H34:H45" si="4">G34-C34</f>
        <v>0</v>
      </c>
    </row>
    <row r="35" spans="2:8">
      <c r="B35" s="36" t="s">
        <v>36</v>
      </c>
      <c r="C35" s="20">
        <v>0</v>
      </c>
      <c r="D35" s="20">
        <v>0</v>
      </c>
      <c r="E35" s="20">
        <f t="shared" si="3"/>
        <v>0</v>
      </c>
      <c r="F35" s="20">
        <v>0</v>
      </c>
      <c r="G35" s="21">
        <v>0</v>
      </c>
      <c r="H35" s="22">
        <f t="shared" si="4"/>
        <v>0</v>
      </c>
    </row>
    <row r="36" spans="2:8">
      <c r="B36" s="36" t="s">
        <v>37</v>
      </c>
      <c r="C36" s="20">
        <v>0</v>
      </c>
      <c r="D36" s="20">
        <v>0</v>
      </c>
      <c r="E36" s="20">
        <f t="shared" si="3"/>
        <v>0</v>
      </c>
      <c r="F36" s="20">
        <v>0</v>
      </c>
      <c r="G36" s="21">
        <v>0</v>
      </c>
      <c r="H36" s="22">
        <f t="shared" si="4"/>
        <v>0</v>
      </c>
    </row>
    <row r="37" spans="2:8">
      <c r="B37" s="36" t="s">
        <v>38</v>
      </c>
      <c r="C37" s="20">
        <f>C38+C39</f>
        <v>0</v>
      </c>
      <c r="D37" s="20">
        <f>D38+D39</f>
        <v>0</v>
      </c>
      <c r="E37" s="20">
        <f t="shared" si="3"/>
        <v>0</v>
      </c>
      <c r="F37" s="20">
        <f>F38+F39</f>
        <v>0</v>
      </c>
      <c r="G37" s="21">
        <f>G38+G39</f>
        <v>0</v>
      </c>
      <c r="H37" s="22">
        <f t="shared" si="4"/>
        <v>0</v>
      </c>
    </row>
    <row r="38" spans="2:8">
      <c r="B38" s="36" t="s">
        <v>39</v>
      </c>
      <c r="C38" s="20">
        <v>0</v>
      </c>
      <c r="D38" s="20">
        <v>0</v>
      </c>
      <c r="E38" s="20">
        <f t="shared" si="3"/>
        <v>0</v>
      </c>
      <c r="F38" s="20">
        <v>0</v>
      </c>
      <c r="G38" s="21">
        <v>0</v>
      </c>
      <c r="H38" s="22">
        <f t="shared" si="4"/>
        <v>0</v>
      </c>
    </row>
    <row r="39" spans="2:8">
      <c r="B39" s="36" t="s">
        <v>40</v>
      </c>
      <c r="C39" s="20">
        <v>0</v>
      </c>
      <c r="D39" s="20">
        <v>0</v>
      </c>
      <c r="E39" s="20">
        <f t="shared" si="3"/>
        <v>0</v>
      </c>
      <c r="F39" s="20">
        <v>0</v>
      </c>
      <c r="G39" s="21">
        <v>0</v>
      </c>
      <c r="H39" s="22">
        <f t="shared" si="4"/>
        <v>0</v>
      </c>
    </row>
    <row r="40" spans="2:8">
      <c r="B40" s="36" t="s">
        <v>41</v>
      </c>
      <c r="C40" s="20">
        <f>C41+C42</f>
        <v>0</v>
      </c>
      <c r="D40" s="20">
        <f>D41+D42</f>
        <v>0</v>
      </c>
      <c r="E40" s="20">
        <f t="shared" si="3"/>
        <v>0</v>
      </c>
      <c r="F40" s="20">
        <f>F41+F42</f>
        <v>0</v>
      </c>
      <c r="G40" s="21">
        <f>G41+G42</f>
        <v>0</v>
      </c>
      <c r="H40" s="22">
        <f t="shared" si="4"/>
        <v>0</v>
      </c>
    </row>
    <row r="41" spans="2:8">
      <c r="B41" s="36" t="s">
        <v>39</v>
      </c>
      <c r="C41" s="20">
        <v>0</v>
      </c>
      <c r="D41" s="20">
        <v>0</v>
      </c>
      <c r="E41" s="20">
        <f t="shared" si="3"/>
        <v>0</v>
      </c>
      <c r="F41" s="20">
        <v>0</v>
      </c>
      <c r="G41" s="21">
        <v>0</v>
      </c>
      <c r="H41" s="22">
        <f t="shared" si="4"/>
        <v>0</v>
      </c>
    </row>
    <row r="42" spans="2:8">
      <c r="B42" s="36" t="s">
        <v>40</v>
      </c>
      <c r="C42" s="20">
        <v>0</v>
      </c>
      <c r="D42" s="20">
        <v>0</v>
      </c>
      <c r="E42" s="20">
        <f t="shared" si="3"/>
        <v>0</v>
      </c>
      <c r="F42" s="20">
        <v>0</v>
      </c>
      <c r="G42" s="21">
        <v>0</v>
      </c>
      <c r="H42" s="22">
        <f t="shared" si="4"/>
        <v>0</v>
      </c>
    </row>
    <row r="43" spans="2:8">
      <c r="B43" s="36" t="s">
        <v>42</v>
      </c>
      <c r="C43" s="20">
        <v>0</v>
      </c>
      <c r="D43" s="20">
        <v>0</v>
      </c>
      <c r="E43" s="20">
        <v>0</v>
      </c>
      <c r="F43" s="20">
        <v>0</v>
      </c>
      <c r="G43" s="21">
        <v>0</v>
      </c>
      <c r="H43" s="22">
        <f t="shared" si="4"/>
        <v>0</v>
      </c>
    </row>
    <row r="44" spans="2:8" ht="22.5">
      <c r="B44" s="36" t="s">
        <v>43</v>
      </c>
      <c r="C44" s="20">
        <v>0</v>
      </c>
      <c r="D44" s="20">
        <v>0</v>
      </c>
      <c r="E44" s="20">
        <v>0</v>
      </c>
      <c r="F44" s="20">
        <v>0</v>
      </c>
      <c r="G44" s="21">
        <v>0</v>
      </c>
      <c r="H44" s="22">
        <f t="shared" si="4"/>
        <v>0</v>
      </c>
    </row>
    <row r="45" spans="2:8">
      <c r="B45" s="36" t="s">
        <v>44</v>
      </c>
      <c r="C45" s="20">
        <v>0</v>
      </c>
      <c r="D45" s="20">
        <v>0</v>
      </c>
      <c r="E45" s="20">
        <v>0</v>
      </c>
      <c r="F45" s="20">
        <v>0</v>
      </c>
      <c r="G45" s="21">
        <v>0</v>
      </c>
      <c r="H45" s="22">
        <f t="shared" si="4"/>
        <v>0</v>
      </c>
    </row>
    <row r="46" spans="2:8">
      <c r="B46" s="32" t="s">
        <v>45</v>
      </c>
      <c r="C46" s="33">
        <f t="shared" ref="C46:H46" si="5">C47+C48+C49+C50</f>
        <v>1538500382</v>
      </c>
      <c r="D46" s="33">
        <f>D47+D48+D49+D50</f>
        <v>71432005</v>
      </c>
      <c r="E46" s="33">
        <f t="shared" si="5"/>
        <v>1609932387</v>
      </c>
      <c r="F46" s="33">
        <f t="shared" si="5"/>
        <v>0</v>
      </c>
      <c r="G46" s="34">
        <f t="shared" si="5"/>
        <v>1597600444</v>
      </c>
      <c r="H46" s="35">
        <f t="shared" si="5"/>
        <v>59100062</v>
      </c>
    </row>
    <row r="47" spans="2:8">
      <c r="B47" s="36" t="s">
        <v>46</v>
      </c>
      <c r="C47" s="20">
        <v>0</v>
      </c>
      <c r="D47" s="20">
        <v>0</v>
      </c>
      <c r="E47" s="20">
        <f>C47+D47</f>
        <v>0</v>
      </c>
      <c r="F47" s="20">
        <v>0</v>
      </c>
      <c r="G47" s="21">
        <v>0</v>
      </c>
      <c r="H47" s="22">
        <f>G47-C47</f>
        <v>0</v>
      </c>
    </row>
    <row r="48" spans="2:8">
      <c r="B48" s="36" t="s">
        <v>47</v>
      </c>
      <c r="C48" s="20">
        <v>60000000</v>
      </c>
      <c r="D48" s="20">
        <v>-20000000</v>
      </c>
      <c r="E48" s="20">
        <f>C48+D48</f>
        <v>40000000</v>
      </c>
      <c r="F48" s="20">
        <v>0</v>
      </c>
      <c r="G48" s="57">
        <v>27668057</v>
      </c>
      <c r="H48" s="22">
        <f>G48-C48</f>
        <v>-32331943</v>
      </c>
    </row>
    <row r="49" spans="2:10" ht="22.5">
      <c r="B49" s="36" t="s">
        <v>43</v>
      </c>
      <c r="C49" s="20">
        <v>1478500382</v>
      </c>
      <c r="D49" s="20">
        <v>91432005</v>
      </c>
      <c r="E49" s="20">
        <f>C49+D49</f>
        <v>1569932387</v>
      </c>
      <c r="F49" s="20">
        <v>0</v>
      </c>
      <c r="G49" s="20">
        <v>1569932387</v>
      </c>
      <c r="H49" s="22">
        <f>G49-C49</f>
        <v>91432005</v>
      </c>
      <c r="I49" s="4"/>
    </row>
    <row r="50" spans="2:10">
      <c r="B50" s="36" t="s">
        <v>44</v>
      </c>
      <c r="C50" s="20">
        <v>0</v>
      </c>
      <c r="D50" s="20">
        <v>0</v>
      </c>
      <c r="E50" s="20">
        <v>0</v>
      </c>
      <c r="F50" s="20">
        <v>0</v>
      </c>
      <c r="G50" s="21">
        <v>0</v>
      </c>
      <c r="H50" s="22">
        <f>G50-C50</f>
        <v>0</v>
      </c>
    </row>
    <row r="51" spans="2:10">
      <c r="B51" s="32" t="s">
        <v>48</v>
      </c>
      <c r="C51" s="33">
        <f t="shared" ref="C51:H51" si="6">C52</f>
        <v>0</v>
      </c>
      <c r="D51" s="33">
        <f>D52</f>
        <v>0</v>
      </c>
      <c r="E51" s="33">
        <f t="shared" si="6"/>
        <v>0</v>
      </c>
      <c r="F51" s="33">
        <f t="shared" si="6"/>
        <v>0</v>
      </c>
      <c r="G51" s="34">
        <f t="shared" si="6"/>
        <v>0</v>
      </c>
      <c r="H51" s="35">
        <f t="shared" si="6"/>
        <v>0</v>
      </c>
    </row>
    <row r="52" spans="2:10">
      <c r="B52" s="36" t="s">
        <v>49</v>
      </c>
      <c r="C52" s="20">
        <v>0</v>
      </c>
      <c r="D52" s="20">
        <v>0</v>
      </c>
      <c r="E52" s="20">
        <v>0</v>
      </c>
      <c r="F52" s="20">
        <v>0</v>
      </c>
      <c r="G52" s="21">
        <v>0</v>
      </c>
      <c r="H52" s="22">
        <f>G52-C52</f>
        <v>0</v>
      </c>
    </row>
    <row r="53" spans="2:10">
      <c r="B53" s="37" t="s">
        <v>31</v>
      </c>
      <c r="C53" s="25">
        <f>C33+C46+C51</f>
        <v>1538500382</v>
      </c>
      <c r="D53" s="25">
        <f>D33+D46+D51</f>
        <v>71432005</v>
      </c>
      <c r="E53" s="25">
        <f>E33+E46+E51</f>
        <v>1609932387</v>
      </c>
      <c r="F53" s="33">
        <f>F33+F46+F51</f>
        <v>0</v>
      </c>
      <c r="G53" s="34">
        <f>G33+G46+G51</f>
        <v>1597600444</v>
      </c>
      <c r="H53" s="27"/>
    </row>
    <row r="54" spans="2:10">
      <c r="B54" s="71"/>
      <c r="C54" s="71"/>
      <c r="D54" s="71"/>
      <c r="E54" s="71"/>
      <c r="F54" s="72" t="s">
        <v>55</v>
      </c>
      <c r="G54" s="73"/>
      <c r="H54" s="28">
        <f>G53-C53</f>
        <v>59100062</v>
      </c>
    </row>
    <row r="55" spans="2:10">
      <c r="B55" s="56" t="s">
        <v>131</v>
      </c>
      <c r="C55" s="38"/>
      <c r="D55" s="38"/>
      <c r="E55" s="38"/>
      <c r="F55" s="38"/>
      <c r="G55" s="38"/>
      <c r="H55" s="38"/>
    </row>
    <row r="56" spans="2:10">
      <c r="B56" s="38"/>
      <c r="C56" s="38"/>
      <c r="D56" s="38"/>
      <c r="E56" s="38"/>
      <c r="F56" s="38"/>
      <c r="G56" s="38"/>
      <c r="H56" s="38"/>
    </row>
    <row r="63" spans="2:10">
      <c r="B63" s="61"/>
      <c r="C63" s="62"/>
      <c r="D63" s="62"/>
      <c r="E63" s="62"/>
      <c r="F63" s="62"/>
      <c r="G63" s="62"/>
      <c r="H63" s="62"/>
      <c r="I63" s="62"/>
      <c r="J63" s="62"/>
    </row>
    <row r="64" spans="2:10" ht="11.25" customHeight="1">
      <c r="B64" s="61"/>
      <c r="C64" s="62"/>
      <c r="D64" s="62"/>
      <c r="E64" s="62"/>
      <c r="F64" s="62"/>
      <c r="G64" s="62"/>
      <c r="H64" s="62"/>
      <c r="I64" s="62"/>
      <c r="J64" s="62"/>
    </row>
    <row r="65" spans="2:10" ht="9" customHeight="1">
      <c r="B65" s="61"/>
      <c r="C65" s="62"/>
      <c r="D65" s="62"/>
      <c r="E65" s="62"/>
      <c r="F65" s="62"/>
      <c r="G65" s="62"/>
      <c r="H65" s="62"/>
      <c r="I65" s="62"/>
      <c r="J65" s="62"/>
    </row>
    <row r="66" spans="2:10" ht="9" customHeight="1">
      <c r="B66" s="61"/>
      <c r="C66" s="62"/>
      <c r="D66" s="62"/>
      <c r="E66" s="62"/>
      <c r="F66" s="62"/>
      <c r="G66" s="62"/>
      <c r="H66" s="62"/>
      <c r="I66" s="62"/>
      <c r="J66" s="62"/>
    </row>
    <row r="67" spans="2:10">
      <c r="B67" s="61"/>
      <c r="C67" s="62"/>
      <c r="D67" s="62"/>
      <c r="E67" s="62"/>
      <c r="F67" s="62"/>
      <c r="G67" s="62"/>
      <c r="H67" s="62"/>
      <c r="I67" s="62"/>
      <c r="J67" s="62"/>
    </row>
    <row r="68" spans="2:10">
      <c r="B68" s="61"/>
      <c r="C68" s="62"/>
      <c r="D68" s="62"/>
      <c r="E68" s="62"/>
      <c r="F68" s="62"/>
      <c r="G68" s="62"/>
      <c r="H68" s="62"/>
      <c r="I68" s="62"/>
      <c r="J68" s="62"/>
    </row>
    <row r="69" spans="2:10">
      <c r="B69" s="61"/>
      <c r="C69" s="62"/>
      <c r="D69" s="62"/>
      <c r="E69" s="62"/>
      <c r="F69" s="62"/>
      <c r="G69" s="62"/>
      <c r="H69" s="62"/>
      <c r="I69" s="62"/>
      <c r="J69" s="62"/>
    </row>
    <row r="70" spans="2:10">
      <c r="B70" s="61"/>
      <c r="C70" s="62"/>
      <c r="D70" s="62"/>
      <c r="E70" s="62"/>
      <c r="F70" s="62"/>
      <c r="G70" s="62"/>
      <c r="H70" s="62"/>
      <c r="I70" s="62"/>
      <c r="J70" s="62"/>
    </row>
    <row r="71" spans="2:10">
      <c r="B71" s="61"/>
      <c r="C71" s="62"/>
      <c r="D71" s="62"/>
      <c r="E71" s="62"/>
      <c r="F71" s="62"/>
      <c r="G71" s="62"/>
      <c r="H71" s="62"/>
      <c r="I71" s="62"/>
    </row>
  </sheetData>
  <mergeCells count="14">
    <mergeCell ref="B54:E54"/>
    <mergeCell ref="F54:G54"/>
    <mergeCell ref="B6:H6"/>
    <mergeCell ref="B7:H7"/>
    <mergeCell ref="B8:H8"/>
    <mergeCell ref="B9:H9"/>
    <mergeCell ref="B10:B12"/>
    <mergeCell ref="C10:G10"/>
    <mergeCell ref="H10:H11"/>
    <mergeCell ref="B28:E28"/>
    <mergeCell ref="F28:G28"/>
    <mergeCell ref="B30:B32"/>
    <mergeCell ref="C30:G30"/>
    <mergeCell ref="H30:H31"/>
  </mergeCells>
  <printOptions horizontalCentered="1"/>
  <pageMargins left="0.70866141732283472" right="0.70866141732283472" top="1.2204724409448819" bottom="0.74803149606299213" header="0.31496062992125984" footer="0.31496062992125984"/>
  <pageSetup fitToHeight="0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3:J79"/>
  <sheetViews>
    <sheetView zoomScale="110" zoomScaleNormal="110" workbookViewId="0">
      <selection activeCell="B10" sqref="B10:I10"/>
    </sheetView>
  </sheetViews>
  <sheetFormatPr baseColWidth="10" defaultColWidth="9.140625" defaultRowHeight="12.75"/>
  <cols>
    <col min="1" max="1" width="6.28515625" customWidth="1"/>
    <col min="2" max="2" width="2.5703125" customWidth="1"/>
    <col min="3" max="3" width="37.28515625" customWidth="1"/>
    <col min="4" max="9" width="14.28515625" customWidth="1"/>
    <col min="10" max="10" width="4.140625" customWidth="1"/>
  </cols>
  <sheetData>
    <row r="3" spans="2:10">
      <c r="I3" s="58"/>
    </row>
    <row r="4" spans="2:10">
      <c r="I4" s="59"/>
    </row>
    <row r="5" spans="2:10" ht="10.5" customHeight="1">
      <c r="I5" s="60"/>
    </row>
    <row r="6" spans="2:10">
      <c r="I6" s="60"/>
    </row>
    <row r="7" spans="2:10">
      <c r="I7" s="60"/>
    </row>
    <row r="8" spans="2:10" ht="12" customHeight="1">
      <c r="B8" s="90" t="s">
        <v>8</v>
      </c>
      <c r="C8" s="90"/>
      <c r="D8" s="90"/>
      <c r="E8" s="90"/>
      <c r="F8" s="90"/>
      <c r="G8" s="90"/>
      <c r="H8" s="90"/>
      <c r="I8" s="90"/>
      <c r="J8" s="1"/>
    </row>
    <row r="9" spans="2:10" ht="12" customHeight="1">
      <c r="B9" s="90" t="s">
        <v>53</v>
      </c>
      <c r="C9" s="90"/>
      <c r="D9" s="90"/>
      <c r="E9" s="90"/>
      <c r="F9" s="90"/>
      <c r="G9" s="90"/>
      <c r="H9" s="90"/>
      <c r="I9" s="90"/>
      <c r="J9" s="1"/>
    </row>
    <row r="10" spans="2:10" ht="12.75" customHeight="1">
      <c r="B10" s="90" t="s">
        <v>133</v>
      </c>
      <c r="C10" s="90"/>
      <c r="D10" s="90"/>
      <c r="E10" s="90"/>
      <c r="F10" s="90"/>
      <c r="G10" s="90"/>
      <c r="H10" s="90"/>
      <c r="I10" s="90"/>
    </row>
    <row r="11" spans="2:10" ht="12" customHeight="1">
      <c r="B11" s="90" t="s">
        <v>9</v>
      </c>
      <c r="C11" s="90"/>
      <c r="D11" s="90"/>
      <c r="E11" s="90"/>
      <c r="F11" s="90"/>
      <c r="G11" s="90"/>
      <c r="H11" s="90"/>
      <c r="I11" s="90"/>
      <c r="J11" s="1"/>
    </row>
    <row r="12" spans="2:10" ht="39.950000000000003" customHeight="1">
      <c r="B12" s="91" t="s">
        <v>84</v>
      </c>
      <c r="C12" s="91"/>
      <c r="D12" s="39" t="s">
        <v>85</v>
      </c>
      <c r="E12" s="40" t="s">
        <v>86</v>
      </c>
      <c r="F12" s="40" t="s">
        <v>87</v>
      </c>
      <c r="G12" s="40" t="s">
        <v>88</v>
      </c>
      <c r="H12" s="40" t="s">
        <v>89</v>
      </c>
      <c r="I12" s="40" t="s">
        <v>128</v>
      </c>
      <c r="J12" s="1"/>
    </row>
    <row r="13" spans="2:10" ht="15" customHeight="1">
      <c r="B13" s="41"/>
      <c r="C13" s="42"/>
      <c r="D13" s="43" t="s">
        <v>0</v>
      </c>
      <c r="E13" s="44" t="s">
        <v>1</v>
      </c>
      <c r="F13" s="44" t="s">
        <v>2</v>
      </c>
      <c r="G13" s="44" t="s">
        <v>3</v>
      </c>
      <c r="H13" s="44" t="s">
        <v>4</v>
      </c>
      <c r="I13" s="44" t="s">
        <v>5</v>
      </c>
      <c r="J13" s="1"/>
    </row>
    <row r="14" spans="2:10" ht="21.75" customHeight="1">
      <c r="B14" s="45"/>
      <c r="C14" s="46" t="s">
        <v>90</v>
      </c>
      <c r="D14" s="47">
        <v>1538500382</v>
      </c>
      <c r="E14" s="48">
        <f>F14-D14</f>
        <v>71432005</v>
      </c>
      <c r="F14" s="48">
        <v>1609932387</v>
      </c>
      <c r="G14" s="49">
        <v>1597687431</v>
      </c>
      <c r="H14" s="49">
        <v>1597687431</v>
      </c>
      <c r="I14" s="48">
        <f>F14-G14</f>
        <v>12244956</v>
      </c>
      <c r="J14" s="1"/>
    </row>
    <row r="15" spans="2:10" ht="21.95" customHeight="1">
      <c r="B15" s="92" t="s">
        <v>54</v>
      </c>
      <c r="C15" s="92"/>
      <c r="D15" s="50">
        <f t="shared" ref="D15:I15" si="0">D14</f>
        <v>1538500382</v>
      </c>
      <c r="E15" s="51">
        <f t="shared" si="0"/>
        <v>71432005</v>
      </c>
      <c r="F15" s="51">
        <f t="shared" si="0"/>
        <v>1609932387</v>
      </c>
      <c r="G15" s="51">
        <f>G14</f>
        <v>1597687431</v>
      </c>
      <c r="H15" s="51">
        <f t="shared" si="0"/>
        <v>1597687431</v>
      </c>
      <c r="I15" s="51">
        <f t="shared" si="0"/>
        <v>12244956</v>
      </c>
      <c r="J15" s="1"/>
    </row>
    <row r="16" spans="2:10" ht="0.95" customHeight="1">
      <c r="B16" s="93"/>
      <c r="C16" s="93"/>
      <c r="D16" s="93"/>
      <c r="E16" s="93"/>
      <c r="F16" s="93"/>
      <c r="G16" s="93"/>
      <c r="H16" s="93"/>
      <c r="I16" s="93"/>
      <c r="J16" s="1"/>
    </row>
    <row r="17" spans="2:10" ht="41.1" customHeight="1">
      <c r="B17" s="89" t="s">
        <v>131</v>
      </c>
      <c r="C17" s="89"/>
      <c r="D17" s="89"/>
      <c r="E17" s="89"/>
      <c r="F17" s="89"/>
      <c r="G17" s="89"/>
      <c r="H17" s="89"/>
      <c r="I17" s="89"/>
      <c r="J17" s="1"/>
    </row>
    <row r="20" spans="2:10">
      <c r="C20" s="63"/>
      <c r="D20" s="63"/>
      <c r="E20" s="63"/>
      <c r="F20" s="63"/>
      <c r="G20" s="63"/>
      <c r="H20" s="63"/>
      <c r="I20" s="63"/>
    </row>
    <row r="21" spans="2:10">
      <c r="C21" s="63"/>
      <c r="D21" s="63"/>
      <c r="E21" s="63"/>
      <c r="F21" s="63"/>
      <c r="G21" s="63"/>
      <c r="H21" s="63"/>
      <c r="I21" s="63"/>
    </row>
    <row r="22" spans="2:10">
      <c r="C22" s="63"/>
      <c r="D22" s="63"/>
      <c r="E22" s="63"/>
      <c r="F22" s="63"/>
      <c r="G22" s="63"/>
      <c r="H22" s="63"/>
      <c r="I22" s="63"/>
    </row>
    <row r="23" spans="2:10">
      <c r="C23" s="63"/>
      <c r="D23" s="63"/>
      <c r="E23" s="63"/>
      <c r="F23" s="63"/>
      <c r="G23" s="63"/>
      <c r="H23" s="63"/>
      <c r="I23" s="63"/>
    </row>
    <row r="24" spans="2:10">
      <c r="C24" s="63"/>
      <c r="D24" s="63"/>
      <c r="E24" s="63"/>
      <c r="F24" s="63"/>
      <c r="G24" s="63"/>
      <c r="H24" s="63"/>
      <c r="I24" s="63"/>
    </row>
    <row r="25" spans="2:10">
      <c r="C25" s="63"/>
      <c r="D25" s="63"/>
      <c r="E25" s="63"/>
      <c r="F25" s="63"/>
      <c r="G25" s="63"/>
      <c r="H25" s="63"/>
      <c r="I25" s="63"/>
    </row>
    <row r="26" spans="2:10">
      <c r="C26" s="63"/>
      <c r="D26" s="63"/>
      <c r="E26" s="63"/>
      <c r="F26" s="63"/>
      <c r="G26" s="63"/>
      <c r="H26" s="63"/>
      <c r="I26" s="63"/>
    </row>
    <row r="27" spans="2:10">
      <c r="C27" s="63"/>
      <c r="D27" s="63"/>
      <c r="E27" s="63"/>
      <c r="F27" s="63"/>
      <c r="G27" s="63"/>
      <c r="H27" s="63"/>
      <c r="I27" s="63"/>
    </row>
    <row r="28" spans="2:10">
      <c r="C28" s="63"/>
      <c r="D28" s="63"/>
      <c r="E28" s="63"/>
      <c r="F28" s="63"/>
      <c r="G28" s="63"/>
      <c r="H28" s="63"/>
      <c r="I28" s="63"/>
    </row>
    <row r="29" spans="2:10" ht="9" customHeight="1">
      <c r="C29" s="63"/>
      <c r="D29" s="63"/>
      <c r="E29" s="63"/>
      <c r="F29" s="63"/>
      <c r="G29" s="63"/>
      <c r="H29" s="63"/>
      <c r="I29" s="63"/>
    </row>
    <row r="30" spans="2:10" ht="9.75" customHeight="1">
      <c r="C30" s="63"/>
      <c r="D30" s="63"/>
      <c r="E30" s="63"/>
      <c r="F30" s="63"/>
      <c r="G30" s="63"/>
      <c r="H30" s="63"/>
      <c r="I30" s="63"/>
    </row>
    <row r="31" spans="2:10">
      <c r="C31" s="63"/>
      <c r="D31" s="63"/>
      <c r="E31" s="63"/>
      <c r="F31" s="63"/>
      <c r="G31" s="63"/>
      <c r="H31" s="63"/>
      <c r="I31" s="63"/>
    </row>
    <row r="32" spans="2:10">
      <c r="C32" s="63"/>
      <c r="D32" s="63"/>
      <c r="E32" s="63"/>
      <c r="F32" s="63"/>
      <c r="G32" s="63"/>
      <c r="H32" s="63"/>
      <c r="I32" s="63"/>
    </row>
    <row r="33" spans="3:9">
      <c r="C33" s="63"/>
      <c r="D33" s="63"/>
      <c r="E33" s="63"/>
      <c r="F33" s="63"/>
      <c r="G33" s="63"/>
      <c r="H33" s="63"/>
      <c r="I33" s="63"/>
    </row>
    <row r="34" spans="3:9">
      <c r="C34" s="63"/>
      <c r="D34" s="63"/>
      <c r="E34" s="63"/>
      <c r="F34" s="63"/>
      <c r="G34" s="63"/>
      <c r="H34" s="63"/>
      <c r="I34" s="63"/>
    </row>
    <row r="35" spans="3:9">
      <c r="C35" s="63"/>
      <c r="D35" s="63"/>
      <c r="E35" s="63"/>
      <c r="F35" s="63"/>
      <c r="G35" s="63"/>
      <c r="H35" s="63"/>
      <c r="I35" s="63"/>
    </row>
    <row r="70" spans="2:10">
      <c r="B70" s="12"/>
      <c r="C70" s="12"/>
      <c r="D70" s="12"/>
      <c r="E70" s="12"/>
      <c r="F70" s="12"/>
      <c r="G70" s="12"/>
      <c r="H70" s="12"/>
      <c r="I70" s="12"/>
    </row>
    <row r="71" spans="2:10">
      <c r="B71" s="10"/>
      <c r="I71" s="12"/>
    </row>
    <row r="72" spans="2:10" ht="8.25" customHeight="1">
      <c r="B72" s="10"/>
    </row>
    <row r="79" spans="2:10">
      <c r="J79" s="11"/>
    </row>
  </sheetData>
  <mergeCells count="8">
    <mergeCell ref="B17:I17"/>
    <mergeCell ref="B9:I9"/>
    <mergeCell ref="B10:I10"/>
    <mergeCell ref="B8:I8"/>
    <mergeCell ref="B11:I11"/>
    <mergeCell ref="B12:C12"/>
    <mergeCell ref="B15:C15"/>
    <mergeCell ref="B16:I16"/>
  </mergeCells>
  <printOptions horizontalCentered="1"/>
  <pageMargins left="0.70866141732283472" right="0.70866141732283472" top="1.2204724409448819" bottom="0.74803149606299213" header="0.31496062992125984" footer="0.31496062992125984"/>
  <pageSetup scale="91" fitToHeight="0" orientation="landscape" r:id="rId1"/>
  <headerFooter scaleWithDoc="0"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B3:K65"/>
  <sheetViews>
    <sheetView zoomScale="110" zoomScaleNormal="110" workbookViewId="0">
      <selection activeCell="B10" sqref="B10:J10"/>
    </sheetView>
  </sheetViews>
  <sheetFormatPr baseColWidth="10" defaultColWidth="9.140625" defaultRowHeight="12.75"/>
  <cols>
    <col min="1" max="1" width="4.7109375" customWidth="1"/>
    <col min="2" max="3" width="2.5703125" customWidth="1"/>
    <col min="4" max="4" width="32.5703125" customWidth="1"/>
    <col min="5" max="10" width="14.28515625" customWidth="1"/>
    <col min="11" max="11" width="4.140625" customWidth="1"/>
  </cols>
  <sheetData>
    <row r="3" spans="2:11">
      <c r="J3" s="58"/>
    </row>
    <row r="4" spans="2:11">
      <c r="J4" s="59"/>
    </row>
    <row r="5" spans="2:11" ht="13.5" customHeight="1">
      <c r="J5" s="60"/>
    </row>
    <row r="8" spans="2:11" ht="12" customHeight="1">
      <c r="B8" s="90" t="s">
        <v>8</v>
      </c>
      <c r="C8" s="90"/>
      <c r="D8" s="90"/>
      <c r="E8" s="90"/>
      <c r="F8" s="90"/>
      <c r="G8" s="90"/>
      <c r="H8" s="90"/>
      <c r="I8" s="90"/>
      <c r="J8" s="90"/>
      <c r="K8" s="1"/>
    </row>
    <row r="9" spans="2:11" ht="12" customHeight="1">
      <c r="B9" s="90" t="s">
        <v>52</v>
      </c>
      <c r="C9" s="90"/>
      <c r="D9" s="90"/>
      <c r="E9" s="90"/>
      <c r="F9" s="90"/>
      <c r="G9" s="90"/>
      <c r="H9" s="90"/>
      <c r="I9" s="90"/>
      <c r="J9" s="90"/>
      <c r="K9" s="1"/>
    </row>
    <row r="10" spans="2:11">
      <c r="B10" s="90" t="s">
        <v>133</v>
      </c>
      <c r="C10" s="90"/>
      <c r="D10" s="90"/>
      <c r="E10" s="90"/>
      <c r="F10" s="90"/>
      <c r="G10" s="90"/>
      <c r="H10" s="90"/>
      <c r="I10" s="90"/>
      <c r="J10" s="90"/>
    </row>
    <row r="11" spans="2:11" ht="12" customHeight="1">
      <c r="B11" s="90" t="s">
        <v>9</v>
      </c>
      <c r="C11" s="90"/>
      <c r="D11" s="90"/>
      <c r="E11" s="90"/>
      <c r="F11" s="90"/>
      <c r="G11" s="90"/>
      <c r="H11" s="90"/>
      <c r="I11" s="90"/>
      <c r="J11" s="90"/>
      <c r="K11" s="1"/>
    </row>
    <row r="12" spans="2:11" ht="39.950000000000003" customHeight="1">
      <c r="B12" s="91" t="s">
        <v>84</v>
      </c>
      <c r="C12" s="91"/>
      <c r="D12" s="91"/>
      <c r="E12" s="39" t="s">
        <v>85</v>
      </c>
      <c r="F12" s="40" t="s">
        <v>86</v>
      </c>
      <c r="G12" s="40" t="s">
        <v>87</v>
      </c>
      <c r="H12" s="40" t="s">
        <v>88</v>
      </c>
      <c r="I12" s="40" t="s">
        <v>89</v>
      </c>
      <c r="J12" s="40" t="s">
        <v>129</v>
      </c>
      <c r="K12" s="1"/>
    </row>
    <row r="13" spans="2:11" ht="15" customHeight="1">
      <c r="B13" s="41"/>
      <c r="C13" s="42"/>
      <c r="D13" s="42"/>
      <c r="E13" s="43" t="s">
        <v>0</v>
      </c>
      <c r="F13" s="44" t="s">
        <v>1</v>
      </c>
      <c r="G13" s="44" t="s">
        <v>2</v>
      </c>
      <c r="H13" s="44" t="s">
        <v>3</v>
      </c>
      <c r="I13" s="44" t="s">
        <v>4</v>
      </c>
      <c r="J13" s="44" t="s">
        <v>5</v>
      </c>
      <c r="K13" s="1"/>
    </row>
    <row r="14" spans="2:11" ht="17.100000000000001" customHeight="1">
      <c r="B14" s="94" t="s">
        <v>91</v>
      </c>
      <c r="C14" s="95"/>
      <c r="D14" s="96"/>
      <c r="E14" s="47">
        <v>1538500382</v>
      </c>
      <c r="F14" s="48">
        <f>G14-E14</f>
        <v>71432005</v>
      </c>
      <c r="G14" s="48">
        <v>1609932387</v>
      </c>
      <c r="H14" s="49">
        <v>1597687431</v>
      </c>
      <c r="I14" s="49">
        <v>1597687431</v>
      </c>
      <c r="J14" s="48">
        <f>G14-H14</f>
        <v>12244956</v>
      </c>
      <c r="K14" s="1"/>
    </row>
    <row r="15" spans="2:11" ht="17.100000000000001" customHeight="1">
      <c r="B15" s="97" t="s">
        <v>83</v>
      </c>
      <c r="C15" s="98"/>
      <c r="D15" s="99"/>
      <c r="E15" s="47">
        <v>0</v>
      </c>
      <c r="F15" s="48">
        <v>0</v>
      </c>
      <c r="G15" s="48">
        <f>E15+F15</f>
        <v>0</v>
      </c>
      <c r="H15" s="48">
        <v>0</v>
      </c>
      <c r="I15" s="48">
        <v>0</v>
      </c>
      <c r="J15" s="48">
        <f>G15-H15</f>
        <v>0</v>
      </c>
      <c r="K15" s="1"/>
    </row>
    <row r="16" spans="2:11" ht="21.95" customHeight="1">
      <c r="B16" s="101" t="s">
        <v>54</v>
      </c>
      <c r="C16" s="102"/>
      <c r="D16" s="103"/>
      <c r="E16" s="50">
        <f t="shared" ref="E16:J16" si="0">E14+E15</f>
        <v>1538500382</v>
      </c>
      <c r="F16" s="51">
        <f t="shared" si="0"/>
        <v>71432005</v>
      </c>
      <c r="G16" s="51">
        <f t="shared" si="0"/>
        <v>1609932387</v>
      </c>
      <c r="H16" s="51">
        <f t="shared" si="0"/>
        <v>1597687431</v>
      </c>
      <c r="I16" s="51">
        <f t="shared" si="0"/>
        <v>1597687431</v>
      </c>
      <c r="J16" s="51">
        <f t="shared" si="0"/>
        <v>12244956</v>
      </c>
      <c r="K16" s="1"/>
    </row>
    <row r="17" spans="2:11" ht="0.95" customHeight="1">
      <c r="B17" s="104"/>
      <c r="C17" s="104"/>
      <c r="D17" s="104"/>
      <c r="E17" s="104"/>
      <c r="F17" s="104"/>
      <c r="G17" s="104"/>
      <c r="H17" s="104"/>
      <c r="I17" s="104"/>
      <c r="J17" s="104"/>
      <c r="K17" s="1"/>
    </row>
    <row r="18" spans="2:11" ht="41.1" customHeight="1">
      <c r="B18" s="89" t="s">
        <v>132</v>
      </c>
      <c r="C18" s="100"/>
      <c r="D18" s="100"/>
      <c r="E18" s="100"/>
      <c r="F18" s="100"/>
      <c r="G18" s="100"/>
      <c r="H18" s="100"/>
      <c r="I18" s="100"/>
      <c r="J18" s="100"/>
      <c r="K18" s="1"/>
    </row>
    <row r="19" spans="2:11" ht="30" customHeight="1">
      <c r="B19" s="1"/>
      <c r="C19" s="1"/>
      <c r="D19" s="1"/>
      <c r="E19" s="13"/>
      <c r="F19" s="13"/>
      <c r="G19" s="13"/>
      <c r="H19" s="13"/>
      <c r="I19" s="13"/>
      <c r="J19" s="13"/>
      <c r="K19" s="1"/>
    </row>
    <row r="20" spans="2:11">
      <c r="E20" s="4"/>
      <c r="F20" s="4"/>
      <c r="G20" s="4"/>
      <c r="H20" s="4"/>
      <c r="I20" s="4"/>
    </row>
    <row r="23" spans="2:11">
      <c r="H23" s="5"/>
      <c r="I23" s="5"/>
      <c r="J23" s="5"/>
    </row>
    <row r="24" spans="2:11">
      <c r="H24" s="5"/>
      <c r="I24" s="5"/>
      <c r="J24" s="5"/>
    </row>
    <row r="25" spans="2:11">
      <c r="F25" s="4"/>
      <c r="H25" s="5"/>
      <c r="I25" s="5"/>
      <c r="J25" s="5"/>
    </row>
    <row r="26" spans="2:11">
      <c r="F26" s="4"/>
    </row>
    <row r="27" spans="2:11">
      <c r="H27" s="3"/>
    </row>
    <row r="28" spans="2:11" ht="9.75" customHeight="1">
      <c r="H28" s="3"/>
    </row>
    <row r="29" spans="2:11" ht="9.75" customHeight="1">
      <c r="H29" s="3"/>
    </row>
    <row r="30" spans="2:11">
      <c r="H30" s="3"/>
    </row>
    <row r="31" spans="2:11">
      <c r="H31" s="3"/>
    </row>
    <row r="32" spans="2:11">
      <c r="H32" s="3"/>
    </row>
    <row r="65" spans="2:2">
      <c r="B65" s="10"/>
    </row>
  </sheetData>
  <mergeCells count="10">
    <mergeCell ref="B18:J18"/>
    <mergeCell ref="B16:D16"/>
    <mergeCell ref="B17:J17"/>
    <mergeCell ref="B9:J9"/>
    <mergeCell ref="B10:J10"/>
    <mergeCell ref="B8:J8"/>
    <mergeCell ref="B11:J11"/>
    <mergeCell ref="B12:D12"/>
    <mergeCell ref="B14:D14"/>
    <mergeCell ref="B15:D15"/>
  </mergeCells>
  <printOptions horizontalCentered="1"/>
  <pageMargins left="0.70866141732283472" right="0.70866141732283472" top="1.2204724409448819" bottom="0.74803149606299213" header="0.31496062992125984" footer="0.31496062992125984"/>
  <pageSetup scale="94" fitToHeight="0" orientation="landscape" r:id="rId1"/>
  <headerFooter scaleWithDoc="0"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B2:M62"/>
  <sheetViews>
    <sheetView topLeftCell="B7" zoomScale="110" zoomScaleNormal="110" workbookViewId="0">
      <pane xSplit="3" ySplit="6" topLeftCell="E25" activePane="bottomRight" state="frozen"/>
      <selection activeCell="B7" sqref="B7"/>
      <selection pane="topRight" activeCell="E7" sqref="E7"/>
      <selection pane="bottomLeft" activeCell="B13" sqref="B13"/>
      <selection pane="bottomRight" activeCell="B9" sqref="B9:J9"/>
    </sheetView>
  </sheetViews>
  <sheetFormatPr baseColWidth="10" defaultColWidth="9.140625" defaultRowHeight="12.75"/>
  <cols>
    <col min="1" max="1" width="5.28515625" customWidth="1"/>
    <col min="2" max="3" width="2.5703125" customWidth="1"/>
    <col min="4" max="4" width="50.7109375" customWidth="1"/>
    <col min="5" max="10" width="14.7109375" customWidth="1"/>
    <col min="11" max="11" width="4.140625" customWidth="1"/>
    <col min="12" max="12" width="8.5703125" hidden="1" customWidth="1"/>
    <col min="13" max="13" width="9.140625" customWidth="1"/>
  </cols>
  <sheetData>
    <row r="2" spans="2:12">
      <c r="J2" s="58"/>
    </row>
    <row r="3" spans="2:12">
      <c r="J3" s="59"/>
    </row>
    <row r="4" spans="2:12">
      <c r="J4" s="60"/>
    </row>
    <row r="7" spans="2:12" ht="12" customHeight="1">
      <c r="B7" s="90" t="s">
        <v>8</v>
      </c>
      <c r="C7" s="90"/>
      <c r="D7" s="90"/>
      <c r="E7" s="90"/>
      <c r="F7" s="90"/>
      <c r="G7" s="90"/>
      <c r="H7" s="90"/>
      <c r="I7" s="90"/>
      <c r="J7" s="90"/>
      <c r="K7" s="1"/>
    </row>
    <row r="8" spans="2:12" ht="12" customHeight="1">
      <c r="B8" s="90" t="s">
        <v>51</v>
      </c>
      <c r="C8" s="90"/>
      <c r="D8" s="90"/>
      <c r="E8" s="90"/>
      <c r="F8" s="90"/>
      <c r="G8" s="90"/>
      <c r="H8" s="90"/>
      <c r="I8" s="90"/>
      <c r="J8" s="90"/>
      <c r="K8" s="1"/>
    </row>
    <row r="9" spans="2:12" ht="12.75" customHeight="1">
      <c r="B9" s="90" t="s">
        <v>133</v>
      </c>
      <c r="C9" s="90"/>
      <c r="D9" s="90"/>
      <c r="E9" s="90"/>
      <c r="F9" s="90"/>
      <c r="G9" s="90"/>
      <c r="H9" s="90"/>
      <c r="I9" s="90"/>
      <c r="J9" s="90"/>
    </row>
    <row r="10" spans="2:12" ht="12" customHeight="1">
      <c r="B10" s="90" t="s">
        <v>9</v>
      </c>
      <c r="C10" s="90"/>
      <c r="D10" s="90"/>
      <c r="E10" s="90"/>
      <c r="F10" s="90"/>
      <c r="G10" s="90"/>
      <c r="H10" s="90"/>
      <c r="I10" s="90"/>
      <c r="J10" s="90"/>
      <c r="K10" s="1"/>
    </row>
    <row r="11" spans="2:12" ht="39.950000000000003" customHeight="1">
      <c r="B11" s="91" t="s">
        <v>84</v>
      </c>
      <c r="C11" s="91"/>
      <c r="D11" s="91"/>
      <c r="E11" s="39" t="s">
        <v>85</v>
      </c>
      <c r="F11" s="40" t="s">
        <v>86</v>
      </c>
      <c r="G11" s="40" t="s">
        <v>87</v>
      </c>
      <c r="H11" s="40" t="s">
        <v>88</v>
      </c>
      <c r="I11" s="40" t="s">
        <v>89</v>
      </c>
      <c r="J11" s="40" t="s">
        <v>129</v>
      </c>
      <c r="K11" s="1"/>
    </row>
    <row r="12" spans="2:12" ht="15" customHeight="1">
      <c r="B12" s="41"/>
      <c r="C12" s="42"/>
      <c r="D12" s="42"/>
      <c r="E12" s="43" t="s">
        <v>0</v>
      </c>
      <c r="F12" s="44" t="s">
        <v>1</v>
      </c>
      <c r="G12" s="44" t="s">
        <v>2</v>
      </c>
      <c r="H12" s="44" t="s">
        <v>3</v>
      </c>
      <c r="I12" s="44" t="s">
        <v>4</v>
      </c>
      <c r="J12" s="44" t="s">
        <v>5</v>
      </c>
      <c r="K12" s="1"/>
    </row>
    <row r="13" spans="2:12" ht="17.100000000000001" customHeight="1">
      <c r="B13" s="45"/>
      <c r="C13" s="105" t="s">
        <v>92</v>
      </c>
      <c r="D13" s="105"/>
      <c r="E13" s="53">
        <f t="shared" ref="E13:J13" si="0">SUM(E14:E18)</f>
        <v>1263294241</v>
      </c>
      <c r="F13" s="54">
        <f t="shared" si="0"/>
        <v>103857336</v>
      </c>
      <c r="G13" s="54">
        <f t="shared" si="0"/>
        <v>1367151577</v>
      </c>
      <c r="H13" s="54">
        <f>SUM(H14:H18)</f>
        <v>1367151577</v>
      </c>
      <c r="I13" s="54">
        <f t="shared" si="0"/>
        <v>1367151577</v>
      </c>
      <c r="J13" s="54">
        <f t="shared" si="0"/>
        <v>0</v>
      </c>
      <c r="K13" s="1"/>
    </row>
    <row r="14" spans="2:12" s="70" customFormat="1" ht="17.100000000000001" customHeight="1">
      <c r="B14" s="64"/>
      <c r="C14" s="65"/>
      <c r="D14" s="66" t="s">
        <v>93</v>
      </c>
      <c r="E14" s="67">
        <v>395076560</v>
      </c>
      <c r="F14" s="49">
        <f>G14-E14</f>
        <v>-18134776</v>
      </c>
      <c r="G14" s="49">
        <v>376941784</v>
      </c>
      <c r="H14" s="49">
        <v>376941784</v>
      </c>
      <c r="I14" s="49">
        <v>376941784</v>
      </c>
      <c r="J14" s="49">
        <f>G14-H14</f>
        <v>0</v>
      </c>
      <c r="K14" s="68"/>
      <c r="L14" s="69" t="s">
        <v>74</v>
      </c>
    </row>
    <row r="15" spans="2:12" ht="17.100000000000001" customHeight="1">
      <c r="B15" s="45"/>
      <c r="C15" s="52"/>
      <c r="D15" s="46" t="s">
        <v>94</v>
      </c>
      <c r="E15" s="47">
        <v>347102078</v>
      </c>
      <c r="F15" s="48">
        <f>G15-E15</f>
        <v>38957019</v>
      </c>
      <c r="G15" s="48">
        <v>386059097</v>
      </c>
      <c r="H15" s="48">
        <v>386059097</v>
      </c>
      <c r="I15" s="48">
        <v>386059097</v>
      </c>
      <c r="J15" s="48">
        <f t="shared" ref="J15:J18" si="1">G15-H15</f>
        <v>0</v>
      </c>
      <c r="K15" s="1"/>
      <c r="L15" s="8" t="s">
        <v>75</v>
      </c>
    </row>
    <row r="16" spans="2:12" ht="17.100000000000001" customHeight="1">
      <c r="B16" s="45"/>
      <c r="C16" s="52"/>
      <c r="D16" s="46" t="s">
        <v>95</v>
      </c>
      <c r="E16" s="47">
        <v>177972787</v>
      </c>
      <c r="F16" s="48">
        <f t="shared" ref="F16:F42" si="2">G16-E16</f>
        <v>24423525</v>
      </c>
      <c r="G16" s="48">
        <v>202396312</v>
      </c>
      <c r="H16" s="48">
        <v>202396312</v>
      </c>
      <c r="I16" s="48">
        <v>202396312</v>
      </c>
      <c r="J16" s="48">
        <f t="shared" si="1"/>
        <v>0</v>
      </c>
      <c r="K16" s="1"/>
      <c r="L16" s="8" t="s">
        <v>76</v>
      </c>
    </row>
    <row r="17" spans="2:12" ht="17.100000000000001" customHeight="1">
      <c r="B17" s="45"/>
      <c r="C17" s="52"/>
      <c r="D17" s="46" t="s">
        <v>96</v>
      </c>
      <c r="E17" s="47">
        <v>121283381</v>
      </c>
      <c r="F17" s="48">
        <f t="shared" si="2"/>
        <v>5096756</v>
      </c>
      <c r="G17" s="48">
        <v>126380137</v>
      </c>
      <c r="H17" s="48">
        <v>126380137</v>
      </c>
      <c r="I17" s="48">
        <v>126380137</v>
      </c>
      <c r="J17" s="48">
        <f t="shared" si="1"/>
        <v>0</v>
      </c>
      <c r="K17" s="1"/>
      <c r="L17" s="8" t="s">
        <v>77</v>
      </c>
    </row>
    <row r="18" spans="2:12" ht="17.100000000000001" customHeight="1">
      <c r="B18" s="45"/>
      <c r="C18" s="52"/>
      <c r="D18" s="46" t="s">
        <v>97</v>
      </c>
      <c r="E18" s="47">
        <v>221859435</v>
      </c>
      <c r="F18" s="48">
        <f t="shared" si="2"/>
        <v>53514812</v>
      </c>
      <c r="G18" s="48">
        <v>275374247</v>
      </c>
      <c r="H18" s="48">
        <v>275374247</v>
      </c>
      <c r="I18" s="48">
        <v>275374247</v>
      </c>
      <c r="J18" s="48">
        <f t="shared" si="1"/>
        <v>0</v>
      </c>
      <c r="K18" s="1"/>
      <c r="L18" s="8" t="s">
        <v>78</v>
      </c>
    </row>
    <row r="19" spans="2:12" ht="17.100000000000001" customHeight="1">
      <c r="B19" s="45"/>
      <c r="C19" s="105" t="s">
        <v>98</v>
      </c>
      <c r="D19" s="105"/>
      <c r="E19" s="53">
        <f t="shared" ref="E19:J19" si="3">SUM(E20:E26)</f>
        <v>11528620</v>
      </c>
      <c r="F19" s="54">
        <f t="shared" si="3"/>
        <v>4837503</v>
      </c>
      <c r="G19" s="54">
        <f t="shared" si="3"/>
        <v>16366123</v>
      </c>
      <c r="H19" s="54">
        <f t="shared" si="3"/>
        <v>15016028</v>
      </c>
      <c r="I19" s="54">
        <f t="shared" si="3"/>
        <v>15016028</v>
      </c>
      <c r="J19" s="54">
        <f t="shared" si="3"/>
        <v>1350095</v>
      </c>
      <c r="K19" s="1"/>
      <c r="L19" s="8"/>
    </row>
    <row r="20" spans="2:12" ht="17.100000000000001" customHeight="1">
      <c r="B20" s="45"/>
      <c r="C20" s="52"/>
      <c r="D20" s="46" t="s">
        <v>99</v>
      </c>
      <c r="E20" s="47">
        <v>8599909</v>
      </c>
      <c r="F20" s="48">
        <f>G20-E20</f>
        <v>-2941368</v>
      </c>
      <c r="G20" s="48">
        <v>5658541</v>
      </c>
      <c r="H20" s="48">
        <v>4771968</v>
      </c>
      <c r="I20" s="48">
        <v>4771968</v>
      </c>
      <c r="J20" s="48">
        <f t="shared" ref="J20:J26" si="4">G20-H20</f>
        <v>886573</v>
      </c>
      <c r="K20" s="1"/>
      <c r="L20" s="8" t="s">
        <v>56</v>
      </c>
    </row>
    <row r="21" spans="2:12" ht="17.100000000000001" customHeight="1">
      <c r="B21" s="45"/>
      <c r="C21" s="52"/>
      <c r="D21" s="46" t="s">
        <v>100</v>
      </c>
      <c r="E21" s="47">
        <v>2210573</v>
      </c>
      <c r="F21" s="48">
        <f t="shared" si="2"/>
        <v>-1983720</v>
      </c>
      <c r="G21" s="48">
        <v>226853</v>
      </c>
      <c r="H21" s="48">
        <v>145179</v>
      </c>
      <c r="I21" s="48">
        <v>145179</v>
      </c>
      <c r="J21" s="48">
        <f t="shared" si="4"/>
        <v>81674</v>
      </c>
      <c r="K21" s="1"/>
      <c r="L21" s="8" t="s">
        <v>57</v>
      </c>
    </row>
    <row r="22" spans="2:12" ht="17.100000000000001" customHeight="1">
      <c r="B22" s="45"/>
      <c r="C22" s="52"/>
      <c r="D22" s="46" t="s">
        <v>101</v>
      </c>
      <c r="E22" s="47">
        <v>269527</v>
      </c>
      <c r="F22" s="48">
        <f t="shared" si="2"/>
        <v>2918942</v>
      </c>
      <c r="G22" s="48">
        <v>3188469</v>
      </c>
      <c r="H22" s="48">
        <v>3329849</v>
      </c>
      <c r="I22" s="48">
        <v>3329849</v>
      </c>
      <c r="J22" s="48">
        <f t="shared" si="4"/>
        <v>-141380</v>
      </c>
      <c r="K22" s="1"/>
      <c r="L22" s="8" t="s">
        <v>58</v>
      </c>
    </row>
    <row r="23" spans="2:12" ht="17.100000000000001" customHeight="1">
      <c r="B23" s="45"/>
      <c r="C23" s="52"/>
      <c r="D23" s="46" t="s">
        <v>102</v>
      </c>
      <c r="E23" s="47">
        <v>3993</v>
      </c>
      <c r="F23" s="48">
        <f t="shared" si="2"/>
        <v>359675</v>
      </c>
      <c r="G23" s="48">
        <v>363668</v>
      </c>
      <c r="H23" s="48">
        <v>308617</v>
      </c>
      <c r="I23" s="48">
        <v>308617</v>
      </c>
      <c r="J23" s="48">
        <f t="shared" si="4"/>
        <v>55051</v>
      </c>
      <c r="K23" s="1"/>
      <c r="L23" s="8" t="s">
        <v>59</v>
      </c>
    </row>
    <row r="24" spans="2:12" ht="17.100000000000001" customHeight="1">
      <c r="B24" s="45"/>
      <c r="C24" s="52"/>
      <c r="D24" s="46" t="s">
        <v>103</v>
      </c>
      <c r="E24" s="47">
        <v>394860</v>
      </c>
      <c r="F24" s="48">
        <f t="shared" si="2"/>
        <v>267303</v>
      </c>
      <c r="G24" s="48">
        <v>662163</v>
      </c>
      <c r="H24" s="48">
        <v>399553</v>
      </c>
      <c r="I24" s="48">
        <v>399553</v>
      </c>
      <c r="J24" s="48">
        <f t="shared" si="4"/>
        <v>262610</v>
      </c>
      <c r="K24" s="1"/>
      <c r="L24" s="8" t="s">
        <v>60</v>
      </c>
    </row>
    <row r="25" spans="2:12" ht="17.100000000000001" customHeight="1">
      <c r="B25" s="45"/>
      <c r="C25" s="52"/>
      <c r="D25" s="46" t="s">
        <v>104</v>
      </c>
      <c r="E25" s="47">
        <v>14215</v>
      </c>
      <c r="F25" s="48">
        <f t="shared" si="2"/>
        <v>5497217</v>
      </c>
      <c r="G25" s="48">
        <v>5511432</v>
      </c>
      <c r="H25" s="48">
        <v>5387534</v>
      </c>
      <c r="I25" s="48">
        <v>5387534</v>
      </c>
      <c r="J25" s="48">
        <f t="shared" si="4"/>
        <v>123898</v>
      </c>
      <c r="K25" s="1"/>
      <c r="L25" s="8" t="s">
        <v>61</v>
      </c>
    </row>
    <row r="26" spans="2:12" ht="17.100000000000001" customHeight="1">
      <c r="B26" s="45"/>
      <c r="C26" s="52"/>
      <c r="D26" s="46" t="s">
        <v>105</v>
      </c>
      <c r="E26" s="47">
        <v>35543</v>
      </c>
      <c r="F26" s="48">
        <f t="shared" si="2"/>
        <v>719454</v>
      </c>
      <c r="G26" s="48">
        <v>754997</v>
      </c>
      <c r="H26" s="48">
        <v>673328</v>
      </c>
      <c r="I26" s="48">
        <v>673328</v>
      </c>
      <c r="J26" s="48">
        <f t="shared" si="4"/>
        <v>81669</v>
      </c>
      <c r="K26" s="1"/>
      <c r="L26" s="8" t="s">
        <v>62</v>
      </c>
    </row>
    <row r="27" spans="2:12" ht="17.100000000000001" customHeight="1">
      <c r="B27" s="45"/>
      <c r="C27" s="105" t="s">
        <v>106</v>
      </c>
      <c r="D27" s="105"/>
      <c r="E27" s="53">
        <f t="shared" ref="E27:J27" si="5">SUM(E28:E36)</f>
        <v>261677521</v>
      </c>
      <c r="F27" s="54">
        <f t="shared" si="5"/>
        <v>-36122075</v>
      </c>
      <c r="G27" s="54">
        <f t="shared" si="5"/>
        <v>225555446</v>
      </c>
      <c r="H27" s="54">
        <f t="shared" si="5"/>
        <v>215452743</v>
      </c>
      <c r="I27" s="54">
        <f t="shared" si="5"/>
        <v>215452743</v>
      </c>
      <c r="J27" s="54">
        <f t="shared" si="5"/>
        <v>10102703</v>
      </c>
      <c r="K27" s="1"/>
      <c r="L27" s="8"/>
    </row>
    <row r="28" spans="2:12" ht="17.100000000000001" customHeight="1">
      <c r="B28" s="45"/>
      <c r="C28" s="52"/>
      <c r="D28" s="46" t="s">
        <v>107</v>
      </c>
      <c r="E28" s="47">
        <v>50826090</v>
      </c>
      <c r="F28" s="48">
        <f t="shared" si="2"/>
        <v>-25417698</v>
      </c>
      <c r="G28" s="48">
        <v>25408392</v>
      </c>
      <c r="H28" s="48">
        <v>22874233</v>
      </c>
      <c r="I28" s="48">
        <v>22874233</v>
      </c>
      <c r="J28" s="48">
        <f t="shared" ref="J28:J36" si="6">G28-H28</f>
        <v>2534159</v>
      </c>
      <c r="K28" s="1"/>
      <c r="L28" s="8" t="s">
        <v>63</v>
      </c>
    </row>
    <row r="29" spans="2:12" ht="17.100000000000001" customHeight="1">
      <c r="B29" s="45"/>
      <c r="C29" s="52"/>
      <c r="D29" s="46" t="s">
        <v>108</v>
      </c>
      <c r="E29" s="47">
        <v>13787599</v>
      </c>
      <c r="F29" s="48">
        <f t="shared" si="2"/>
        <v>1673379</v>
      </c>
      <c r="G29" s="48">
        <v>15460978</v>
      </c>
      <c r="H29" s="48">
        <v>14708888</v>
      </c>
      <c r="I29" s="48">
        <v>14708888</v>
      </c>
      <c r="J29" s="48">
        <f t="shared" si="6"/>
        <v>752090</v>
      </c>
      <c r="K29" s="1"/>
      <c r="L29" s="8" t="s">
        <v>64</v>
      </c>
    </row>
    <row r="30" spans="2:12" ht="17.100000000000001" customHeight="1">
      <c r="B30" s="45"/>
      <c r="C30" s="52"/>
      <c r="D30" s="46" t="s">
        <v>109</v>
      </c>
      <c r="E30" s="47">
        <v>50619971</v>
      </c>
      <c r="F30" s="48">
        <f t="shared" si="2"/>
        <v>-8491287</v>
      </c>
      <c r="G30" s="48">
        <v>42128684</v>
      </c>
      <c r="H30" s="48">
        <v>35329493</v>
      </c>
      <c r="I30" s="48">
        <v>35329493</v>
      </c>
      <c r="J30" s="48">
        <f t="shared" si="6"/>
        <v>6799191</v>
      </c>
      <c r="K30" s="1"/>
      <c r="L30" s="8" t="s">
        <v>65</v>
      </c>
    </row>
    <row r="31" spans="2:12" ht="17.100000000000001" customHeight="1">
      <c r="B31" s="45"/>
      <c r="C31" s="52"/>
      <c r="D31" s="46" t="s">
        <v>110</v>
      </c>
      <c r="E31" s="47">
        <v>10951941</v>
      </c>
      <c r="F31" s="48">
        <f t="shared" si="2"/>
        <v>2267693</v>
      </c>
      <c r="G31" s="48">
        <v>13219634</v>
      </c>
      <c r="H31" s="48">
        <v>12310630</v>
      </c>
      <c r="I31" s="48">
        <v>12310630</v>
      </c>
      <c r="J31" s="48">
        <f t="shared" si="6"/>
        <v>909004</v>
      </c>
      <c r="K31" s="1"/>
      <c r="L31" s="8" t="s">
        <v>66</v>
      </c>
    </row>
    <row r="32" spans="2:12" ht="17.100000000000001" customHeight="1">
      <c r="B32" s="45"/>
      <c r="C32" s="52"/>
      <c r="D32" s="46" t="s">
        <v>111</v>
      </c>
      <c r="E32" s="47">
        <v>7408036</v>
      </c>
      <c r="F32" s="48">
        <f t="shared" si="2"/>
        <v>16520266</v>
      </c>
      <c r="G32" s="48">
        <v>23928302</v>
      </c>
      <c r="H32" s="48">
        <v>24143190</v>
      </c>
      <c r="I32" s="48">
        <v>24143190</v>
      </c>
      <c r="J32" s="48">
        <f t="shared" si="6"/>
        <v>-214888</v>
      </c>
      <c r="K32" s="1"/>
      <c r="L32" s="8" t="s">
        <v>67</v>
      </c>
    </row>
    <row r="33" spans="2:12" ht="17.100000000000001" customHeight="1">
      <c r="B33" s="45"/>
      <c r="C33" s="52"/>
      <c r="D33" s="46" t="s">
        <v>112</v>
      </c>
      <c r="E33" s="47">
        <v>0</v>
      </c>
      <c r="F33" s="48">
        <f t="shared" si="2"/>
        <v>0</v>
      </c>
      <c r="G33" s="48">
        <v>0</v>
      </c>
      <c r="H33" s="48">
        <v>0</v>
      </c>
      <c r="I33" s="48">
        <v>0</v>
      </c>
      <c r="J33" s="48">
        <f t="shared" si="6"/>
        <v>0</v>
      </c>
      <c r="K33" s="1"/>
      <c r="L33" s="8" t="s">
        <v>68</v>
      </c>
    </row>
    <row r="34" spans="2:12" ht="17.100000000000001" customHeight="1">
      <c r="B34" s="45"/>
      <c r="C34" s="52"/>
      <c r="D34" s="46" t="s">
        <v>113</v>
      </c>
      <c r="E34" s="47">
        <v>4128698</v>
      </c>
      <c r="F34" s="48">
        <f t="shared" si="2"/>
        <v>-2175035</v>
      </c>
      <c r="G34" s="48">
        <v>1953663</v>
      </c>
      <c r="H34" s="48">
        <v>2404769</v>
      </c>
      <c r="I34" s="48">
        <v>2404769</v>
      </c>
      <c r="J34" s="48">
        <f t="shared" si="6"/>
        <v>-451106</v>
      </c>
      <c r="K34" s="1"/>
      <c r="L34" s="8" t="s">
        <v>69</v>
      </c>
    </row>
    <row r="35" spans="2:12" ht="17.100000000000001" customHeight="1">
      <c r="B35" s="45"/>
      <c r="C35" s="52"/>
      <c r="D35" s="46" t="s">
        <v>114</v>
      </c>
      <c r="E35" s="47">
        <v>408501</v>
      </c>
      <c r="F35" s="48">
        <f t="shared" si="2"/>
        <v>652993</v>
      </c>
      <c r="G35" s="48">
        <v>1061494</v>
      </c>
      <c r="H35" s="48">
        <v>1491334</v>
      </c>
      <c r="I35" s="48">
        <v>1491334</v>
      </c>
      <c r="J35" s="48">
        <f t="shared" si="6"/>
        <v>-429840</v>
      </c>
      <c r="K35" s="1"/>
      <c r="L35" s="8" t="s">
        <v>70</v>
      </c>
    </row>
    <row r="36" spans="2:12" ht="17.100000000000001" customHeight="1">
      <c r="B36" s="45"/>
      <c r="C36" s="52"/>
      <c r="D36" s="46" t="s">
        <v>115</v>
      </c>
      <c r="E36" s="47">
        <v>123546685</v>
      </c>
      <c r="F36" s="48">
        <f t="shared" si="2"/>
        <v>-21152386</v>
      </c>
      <c r="G36" s="48">
        <v>102394299</v>
      </c>
      <c r="H36" s="49">
        <v>102190206</v>
      </c>
      <c r="I36" s="49">
        <v>102190206</v>
      </c>
      <c r="J36" s="48">
        <f t="shared" si="6"/>
        <v>204093</v>
      </c>
      <c r="K36" s="1"/>
      <c r="L36" s="8" t="s">
        <v>71</v>
      </c>
    </row>
    <row r="37" spans="2:12" ht="17.100000000000001" customHeight="1">
      <c r="B37" s="45"/>
      <c r="C37" s="105" t="s">
        <v>116</v>
      </c>
      <c r="D37" s="105"/>
      <c r="E37" s="53">
        <f t="shared" ref="E37:J37" si="7">SUM(E38:E39)</f>
        <v>2000000</v>
      </c>
      <c r="F37" s="54">
        <f t="shared" si="7"/>
        <v>-1140759</v>
      </c>
      <c r="G37" s="54">
        <f t="shared" si="7"/>
        <v>859241</v>
      </c>
      <c r="H37" s="54">
        <f t="shared" si="7"/>
        <v>67083</v>
      </c>
      <c r="I37" s="54">
        <f t="shared" si="7"/>
        <v>67083</v>
      </c>
      <c r="J37" s="54">
        <f t="shared" si="7"/>
        <v>792158</v>
      </c>
      <c r="K37" s="1"/>
      <c r="L37" s="8"/>
    </row>
    <row r="38" spans="2:12" ht="17.100000000000001" customHeight="1">
      <c r="B38" s="45"/>
      <c r="C38" s="52"/>
      <c r="D38" s="46" t="s">
        <v>117</v>
      </c>
      <c r="E38" s="47">
        <v>0</v>
      </c>
      <c r="F38" s="48">
        <f t="shared" si="2"/>
        <v>0</v>
      </c>
      <c r="G38" s="48">
        <v>0</v>
      </c>
      <c r="H38" s="48">
        <v>0</v>
      </c>
      <c r="I38" s="48">
        <v>0</v>
      </c>
      <c r="J38" s="48">
        <f>G38-H38</f>
        <v>0</v>
      </c>
      <c r="K38" s="1"/>
      <c r="L38" s="8" t="s">
        <v>72</v>
      </c>
    </row>
    <row r="39" spans="2:12" ht="17.100000000000001" customHeight="1">
      <c r="B39" s="45"/>
      <c r="C39" s="52"/>
      <c r="D39" s="46" t="s">
        <v>118</v>
      </c>
      <c r="E39" s="47">
        <v>2000000</v>
      </c>
      <c r="F39" s="48">
        <f t="shared" si="2"/>
        <v>-1140759</v>
      </c>
      <c r="G39" s="48">
        <v>859241</v>
      </c>
      <c r="H39" s="48">
        <v>67083</v>
      </c>
      <c r="I39" s="48">
        <v>67083</v>
      </c>
      <c r="J39" s="48">
        <f>G39-H39</f>
        <v>792158</v>
      </c>
      <c r="K39" s="1"/>
      <c r="L39" s="8" t="s">
        <v>73</v>
      </c>
    </row>
    <row r="40" spans="2:12" ht="17.100000000000001" customHeight="1">
      <c r="B40" s="45"/>
      <c r="C40" s="105" t="s">
        <v>119</v>
      </c>
      <c r="D40" s="105"/>
      <c r="E40" s="53">
        <f t="shared" ref="E40:J40" si="8">SUM(E41:E44)</f>
        <v>0</v>
      </c>
      <c r="F40" s="54">
        <f>SUM(F41:F44)</f>
        <v>0</v>
      </c>
      <c r="G40" s="54">
        <f>SUM(G41:G44)</f>
        <v>0</v>
      </c>
      <c r="H40" s="54">
        <f t="shared" si="8"/>
        <v>0</v>
      </c>
      <c r="I40" s="54">
        <f t="shared" si="8"/>
        <v>0</v>
      </c>
      <c r="J40" s="54">
        <f t="shared" si="8"/>
        <v>0</v>
      </c>
      <c r="K40" s="1"/>
      <c r="L40" s="8"/>
    </row>
    <row r="41" spans="2:12" ht="17.100000000000001" customHeight="1">
      <c r="B41" s="45"/>
      <c r="C41" s="52"/>
      <c r="D41" s="46" t="s">
        <v>120</v>
      </c>
      <c r="E41" s="47">
        <v>0</v>
      </c>
      <c r="F41" s="48">
        <f t="shared" si="2"/>
        <v>0</v>
      </c>
      <c r="G41" s="48">
        <v>0</v>
      </c>
      <c r="H41" s="48">
        <v>0</v>
      </c>
      <c r="I41" s="48">
        <v>0</v>
      </c>
      <c r="J41" s="48">
        <f>G41-H41</f>
        <v>0</v>
      </c>
      <c r="K41" s="1"/>
      <c r="L41" s="8" t="s">
        <v>79</v>
      </c>
    </row>
    <row r="42" spans="2:12" ht="17.100000000000001" customHeight="1">
      <c r="B42" s="45"/>
      <c r="C42" s="52"/>
      <c r="D42" s="46" t="s">
        <v>121</v>
      </c>
      <c r="E42" s="47">
        <v>0</v>
      </c>
      <c r="F42" s="48">
        <f t="shared" si="2"/>
        <v>0</v>
      </c>
      <c r="G42" s="48">
        <v>0</v>
      </c>
      <c r="H42" s="48">
        <v>0</v>
      </c>
      <c r="I42" s="48">
        <v>0</v>
      </c>
      <c r="J42" s="48">
        <f>G42-H42</f>
        <v>0</v>
      </c>
      <c r="K42" s="1"/>
      <c r="L42" s="8" t="s">
        <v>80</v>
      </c>
    </row>
    <row r="43" spans="2:12" ht="17.100000000000001" customHeight="1">
      <c r="B43" s="45"/>
      <c r="C43" s="52"/>
      <c r="D43" s="46" t="s">
        <v>122</v>
      </c>
      <c r="E43" s="47">
        <v>0</v>
      </c>
      <c r="F43" s="48">
        <f>G43-E43</f>
        <v>0</v>
      </c>
      <c r="G43" s="48">
        <v>0</v>
      </c>
      <c r="H43" s="48">
        <v>0</v>
      </c>
      <c r="I43" s="48">
        <v>0</v>
      </c>
      <c r="J43" s="48">
        <f>G43-H43</f>
        <v>0</v>
      </c>
      <c r="K43" s="1"/>
      <c r="L43" s="8" t="s">
        <v>81</v>
      </c>
    </row>
    <row r="44" spans="2:12" ht="17.100000000000001" customHeight="1">
      <c r="B44" s="45"/>
      <c r="C44" s="52"/>
      <c r="D44" s="46" t="s">
        <v>123</v>
      </c>
      <c r="E44" s="47">
        <v>0</v>
      </c>
      <c r="F44" s="48">
        <v>0</v>
      </c>
      <c r="G44" s="48">
        <v>0</v>
      </c>
      <c r="H44" s="48">
        <v>0</v>
      </c>
      <c r="I44" s="48">
        <v>0</v>
      </c>
      <c r="J44" s="48">
        <f>G44-H44</f>
        <v>0</v>
      </c>
      <c r="K44" s="1"/>
      <c r="L44" s="8" t="s">
        <v>82</v>
      </c>
    </row>
    <row r="45" spans="2:12" ht="21.95" customHeight="1">
      <c r="B45" s="92" t="s">
        <v>54</v>
      </c>
      <c r="C45" s="92"/>
      <c r="D45" s="92"/>
      <c r="E45" s="50">
        <f t="shared" ref="E45:J45" si="9">E13+E19+E27+E37+E40</f>
        <v>1538500382</v>
      </c>
      <c r="F45" s="51">
        <f t="shared" si="9"/>
        <v>71432005</v>
      </c>
      <c r="G45" s="51">
        <f t="shared" si="9"/>
        <v>1609932387</v>
      </c>
      <c r="H45" s="55">
        <f t="shared" si="9"/>
        <v>1597687431</v>
      </c>
      <c r="I45" s="55">
        <f t="shared" si="9"/>
        <v>1597687431</v>
      </c>
      <c r="J45" s="55">
        <f t="shared" si="9"/>
        <v>12244956</v>
      </c>
      <c r="K45" s="1"/>
    </row>
    <row r="46" spans="2:12" ht="0.95" customHeight="1">
      <c r="B46" s="93"/>
      <c r="C46" s="93"/>
      <c r="D46" s="93"/>
      <c r="E46" s="93"/>
      <c r="F46" s="93"/>
      <c r="G46" s="93"/>
      <c r="H46" s="93"/>
      <c r="I46" s="93"/>
      <c r="J46" s="93"/>
      <c r="K46" s="1"/>
    </row>
    <row r="47" spans="2:12" ht="40.5" customHeight="1">
      <c r="B47" s="100" t="s">
        <v>130</v>
      </c>
      <c r="C47" s="100"/>
      <c r="D47" s="100"/>
      <c r="E47" s="100"/>
      <c r="F47" s="100"/>
      <c r="G47" s="100"/>
      <c r="H47" s="100"/>
      <c r="I47" s="100"/>
      <c r="J47" s="100"/>
      <c r="K47" s="1"/>
    </row>
    <row r="48" spans="2:12" ht="30" customHeight="1">
      <c r="B48" s="1"/>
      <c r="C48" s="1"/>
      <c r="D48" s="1"/>
      <c r="E48" s="1"/>
      <c r="F48" s="1"/>
      <c r="G48" s="1"/>
      <c r="H48" s="1"/>
      <c r="I48" s="1"/>
      <c r="J48" s="1"/>
      <c r="K48" s="1"/>
    </row>
    <row r="55" spans="2:2" ht="9" customHeight="1"/>
    <row r="56" spans="2:2" ht="9" customHeight="1"/>
    <row r="62" spans="2:2">
      <c r="B62" s="10"/>
    </row>
  </sheetData>
  <mergeCells count="13">
    <mergeCell ref="B47:J47"/>
    <mergeCell ref="B8:J8"/>
    <mergeCell ref="B9:J9"/>
    <mergeCell ref="C13:D13"/>
    <mergeCell ref="C19:D19"/>
    <mergeCell ref="C27:D27"/>
    <mergeCell ref="C37:D37"/>
    <mergeCell ref="C40:D40"/>
    <mergeCell ref="B7:J7"/>
    <mergeCell ref="B10:J10"/>
    <mergeCell ref="B11:D11"/>
    <mergeCell ref="B45:D45"/>
    <mergeCell ref="B46:J46"/>
  </mergeCells>
  <printOptions horizontalCentered="1"/>
  <pageMargins left="0.70866141732283472" right="0.70866141732283472" top="1.2204724409448819" bottom="0.74803149606299213" header="0.31496062992125984" footer="0.31496062992125984"/>
  <pageSetup scale="61" orientation="portrait" r:id="rId1"/>
  <headerFooter scaleWithDoc="0"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B1:T64"/>
  <sheetViews>
    <sheetView zoomScale="115" zoomScaleNormal="115" workbookViewId="0">
      <selection activeCell="B9" sqref="B9:J9"/>
    </sheetView>
  </sheetViews>
  <sheetFormatPr baseColWidth="10" defaultColWidth="7.140625" defaultRowHeight="12.75"/>
  <cols>
    <col min="1" max="1" width="6.28515625" customWidth="1"/>
    <col min="2" max="3" width="2.5703125" customWidth="1"/>
    <col min="4" max="4" width="31.140625" customWidth="1"/>
    <col min="5" max="10" width="14.85546875" customWidth="1"/>
    <col min="11" max="11" width="8.140625" customWidth="1"/>
  </cols>
  <sheetData>
    <row r="1" spans="2:20">
      <c r="J1" s="58"/>
    </row>
    <row r="2" spans="2:20">
      <c r="J2" s="59"/>
    </row>
    <row r="3" spans="2:20">
      <c r="J3" s="60"/>
    </row>
    <row r="7" spans="2:20" ht="12" customHeight="1">
      <c r="B7" s="90" t="s">
        <v>8</v>
      </c>
      <c r="C7" s="90"/>
      <c r="D7" s="90"/>
      <c r="E7" s="90"/>
      <c r="F7" s="90"/>
      <c r="G7" s="90"/>
      <c r="H7" s="90"/>
      <c r="I7" s="90"/>
      <c r="J7" s="90"/>
      <c r="K7" s="1"/>
    </row>
    <row r="8" spans="2:20" ht="12" customHeight="1">
      <c r="B8" s="90" t="s">
        <v>50</v>
      </c>
      <c r="C8" s="90"/>
      <c r="D8" s="90"/>
      <c r="E8" s="90"/>
      <c r="F8" s="90"/>
      <c r="G8" s="90"/>
      <c r="H8" s="90"/>
      <c r="I8" s="90"/>
      <c r="J8" s="90"/>
      <c r="K8" s="1"/>
    </row>
    <row r="9" spans="2:20" ht="12.75" customHeight="1">
      <c r="B9" s="90" t="s">
        <v>133</v>
      </c>
      <c r="C9" s="90"/>
      <c r="D9" s="90"/>
      <c r="E9" s="90"/>
      <c r="F9" s="90"/>
      <c r="G9" s="90"/>
      <c r="H9" s="90"/>
      <c r="I9" s="90"/>
      <c r="J9" s="90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20" ht="12" customHeight="1">
      <c r="B10" s="90" t="s">
        <v>9</v>
      </c>
      <c r="C10" s="90"/>
      <c r="D10" s="90"/>
      <c r="E10" s="90"/>
      <c r="F10" s="90"/>
      <c r="G10" s="90"/>
      <c r="H10" s="90"/>
      <c r="I10" s="90"/>
      <c r="J10" s="90"/>
      <c r="K10" s="1"/>
    </row>
    <row r="11" spans="2:20" ht="39.950000000000003" customHeight="1">
      <c r="B11" s="91" t="s">
        <v>84</v>
      </c>
      <c r="C11" s="91"/>
      <c r="D11" s="91"/>
      <c r="E11" s="39" t="s">
        <v>85</v>
      </c>
      <c r="F11" s="40" t="s">
        <v>86</v>
      </c>
      <c r="G11" s="40" t="s">
        <v>87</v>
      </c>
      <c r="H11" s="40" t="s">
        <v>88</v>
      </c>
      <c r="I11" s="40" t="s">
        <v>89</v>
      </c>
      <c r="J11" s="40" t="s">
        <v>129</v>
      </c>
      <c r="K11" s="1"/>
      <c r="N11" s="6"/>
    </row>
    <row r="12" spans="2:20" ht="15" customHeight="1">
      <c r="B12" s="41"/>
      <c r="C12" s="42"/>
      <c r="D12" s="42"/>
      <c r="E12" s="43" t="s">
        <v>0</v>
      </c>
      <c r="F12" s="44" t="s">
        <v>1</v>
      </c>
      <c r="G12" s="44" t="s">
        <v>2</v>
      </c>
      <c r="H12" s="44" t="s">
        <v>3</v>
      </c>
      <c r="I12" s="44" t="s">
        <v>4</v>
      </c>
      <c r="J12" s="44" t="s">
        <v>5</v>
      </c>
      <c r="K12" s="1"/>
      <c r="N12" s="6"/>
    </row>
    <row r="13" spans="2:20" ht="17.100000000000001" customHeight="1">
      <c r="B13" s="45"/>
      <c r="C13" s="105" t="s">
        <v>124</v>
      </c>
      <c r="D13" s="105"/>
      <c r="E13" s="53">
        <f t="shared" ref="E13:J13" si="0">E14</f>
        <v>8615683</v>
      </c>
      <c r="F13" s="53">
        <f t="shared" si="0"/>
        <v>-28703</v>
      </c>
      <c r="G13" s="53">
        <f t="shared" si="0"/>
        <v>8586980</v>
      </c>
      <c r="H13" s="53">
        <f t="shared" si="0"/>
        <v>8586980</v>
      </c>
      <c r="I13" s="53">
        <f t="shared" si="0"/>
        <v>8586980</v>
      </c>
      <c r="J13" s="54">
        <f t="shared" si="0"/>
        <v>0</v>
      </c>
      <c r="K13" s="1"/>
      <c r="N13" s="6"/>
    </row>
    <row r="14" spans="2:20" ht="17.100000000000001" customHeight="1">
      <c r="B14" s="45"/>
      <c r="C14" s="52"/>
      <c r="D14" s="46" t="s">
        <v>125</v>
      </c>
      <c r="E14" s="47">
        <v>8615683</v>
      </c>
      <c r="F14" s="48">
        <f>G14-E14</f>
        <v>-28703</v>
      </c>
      <c r="G14" s="48">
        <v>8586980</v>
      </c>
      <c r="H14" s="48">
        <v>8586980</v>
      </c>
      <c r="I14" s="48">
        <v>8586980</v>
      </c>
      <c r="J14" s="48">
        <f>G14-H14</f>
        <v>0</v>
      </c>
      <c r="K14" s="1"/>
      <c r="N14" s="6"/>
    </row>
    <row r="15" spans="2:20" ht="17.100000000000001" customHeight="1">
      <c r="B15" s="45"/>
      <c r="C15" s="105" t="s">
        <v>126</v>
      </c>
      <c r="D15" s="105"/>
      <c r="E15" s="53">
        <f>E16</f>
        <v>1529884699</v>
      </c>
      <c r="F15" s="53">
        <f t="shared" ref="F15:J15" si="1">F16</f>
        <v>71460708</v>
      </c>
      <c r="G15" s="53">
        <f t="shared" si="1"/>
        <v>1601345407</v>
      </c>
      <c r="H15" s="53">
        <f t="shared" si="1"/>
        <v>1589100451</v>
      </c>
      <c r="I15" s="53">
        <f t="shared" si="1"/>
        <v>1589100451</v>
      </c>
      <c r="J15" s="54">
        <f t="shared" si="1"/>
        <v>12244956</v>
      </c>
      <c r="K15" s="1"/>
      <c r="N15" s="6"/>
    </row>
    <row r="16" spans="2:20" ht="17.100000000000001" customHeight="1">
      <c r="B16" s="45"/>
      <c r="C16" s="52"/>
      <c r="D16" s="46" t="s">
        <v>127</v>
      </c>
      <c r="E16" s="47">
        <v>1529884699</v>
      </c>
      <c r="F16" s="48">
        <f>G16-E16</f>
        <v>71460708</v>
      </c>
      <c r="G16" s="47">
        <v>1601345407</v>
      </c>
      <c r="H16" s="49">
        <v>1589100451</v>
      </c>
      <c r="I16" s="49">
        <v>1589100451</v>
      </c>
      <c r="J16" s="48">
        <f>G16-H16</f>
        <v>12244956</v>
      </c>
      <c r="K16" s="1"/>
    </row>
    <row r="17" spans="2:11" ht="21.95" customHeight="1">
      <c r="B17" s="92" t="s">
        <v>54</v>
      </c>
      <c r="C17" s="92"/>
      <c r="D17" s="92"/>
      <c r="E17" s="50">
        <f t="shared" ref="E17:J17" si="2">E13+E15</f>
        <v>1538500382</v>
      </c>
      <c r="F17" s="50">
        <f>F13+F15</f>
        <v>71432005</v>
      </c>
      <c r="G17" s="50">
        <f t="shared" si="2"/>
        <v>1609932387</v>
      </c>
      <c r="H17" s="50">
        <f t="shared" si="2"/>
        <v>1597687431</v>
      </c>
      <c r="I17" s="50">
        <f t="shared" si="2"/>
        <v>1597687431</v>
      </c>
      <c r="J17" s="51">
        <f t="shared" si="2"/>
        <v>12244956</v>
      </c>
      <c r="K17" s="1"/>
    </row>
    <row r="18" spans="2:11" ht="0.95" customHeight="1">
      <c r="B18" s="93"/>
      <c r="C18" s="93"/>
      <c r="D18" s="93"/>
      <c r="E18" s="93"/>
      <c r="F18" s="93"/>
      <c r="G18" s="93"/>
      <c r="H18" s="93"/>
      <c r="I18" s="93"/>
      <c r="J18" s="93"/>
      <c r="K18" s="1"/>
    </row>
    <row r="19" spans="2:11" ht="41.1" customHeight="1">
      <c r="B19" s="100" t="s">
        <v>130</v>
      </c>
      <c r="C19" s="100"/>
      <c r="D19" s="100"/>
      <c r="E19" s="100"/>
      <c r="F19" s="100"/>
      <c r="G19" s="100"/>
      <c r="H19" s="100"/>
      <c r="I19" s="100"/>
      <c r="J19" s="100"/>
      <c r="K19" s="1"/>
    </row>
    <row r="20" spans="2:11" ht="30" customHeight="1">
      <c r="B20" s="1"/>
      <c r="C20" s="1"/>
      <c r="D20" s="1"/>
      <c r="E20" s="4"/>
      <c r="F20" s="4"/>
      <c r="G20" s="4"/>
      <c r="H20" s="4"/>
      <c r="I20" s="4"/>
      <c r="J20" s="4"/>
      <c r="K20" s="1"/>
    </row>
    <row r="21" spans="2:11">
      <c r="E21" s="4"/>
      <c r="F21" s="4"/>
      <c r="G21" s="4"/>
      <c r="H21" s="4"/>
      <c r="I21" s="4"/>
      <c r="J21" s="4"/>
    </row>
    <row r="22" spans="2:11">
      <c r="E22" s="4"/>
      <c r="F22" s="4"/>
      <c r="G22" s="4"/>
      <c r="H22" s="4"/>
      <c r="I22" s="4"/>
      <c r="J22" s="4"/>
    </row>
    <row r="23" spans="2:11">
      <c r="F23" s="4"/>
      <c r="G23" s="4"/>
    </row>
    <row r="28" spans="2:11">
      <c r="G28" s="5"/>
      <c r="H28" s="5"/>
    </row>
    <row r="29" spans="2:11">
      <c r="G29" s="5"/>
      <c r="H29" s="5"/>
    </row>
    <row r="30" spans="2:11" ht="9.75" customHeight="1">
      <c r="B30" s="10"/>
      <c r="C30" s="62"/>
      <c r="D30" s="62"/>
      <c r="E30" s="10"/>
      <c r="F30" s="62"/>
      <c r="G30" s="62"/>
      <c r="H30" s="62"/>
      <c r="I30" s="62"/>
    </row>
    <row r="31" spans="2:11" ht="9.75" customHeight="1">
      <c r="B31" s="10"/>
      <c r="C31" s="62"/>
      <c r="D31" s="62"/>
      <c r="E31" s="10"/>
      <c r="F31" s="62"/>
      <c r="G31" s="62"/>
      <c r="H31" s="62"/>
      <c r="I31" s="62"/>
    </row>
    <row r="32" spans="2:11">
      <c r="B32" s="10"/>
      <c r="C32" s="62"/>
      <c r="D32" s="62"/>
      <c r="E32" s="10"/>
      <c r="F32" s="62"/>
      <c r="G32" s="62"/>
      <c r="H32" s="62"/>
      <c r="I32" s="62"/>
    </row>
    <row r="33" spans="2:9">
      <c r="B33" s="10"/>
      <c r="C33" s="62"/>
      <c r="D33" s="62"/>
      <c r="E33" s="10"/>
      <c r="F33" s="62"/>
      <c r="G33" s="62"/>
      <c r="H33" s="62"/>
      <c r="I33" s="62"/>
    </row>
    <row r="34" spans="2:9">
      <c r="B34" s="10"/>
      <c r="C34" s="62"/>
      <c r="D34" s="62"/>
      <c r="E34" s="10"/>
      <c r="F34" s="62"/>
      <c r="G34" s="62"/>
      <c r="H34" s="62"/>
      <c r="I34" s="62"/>
    </row>
    <row r="59" spans="2:9">
      <c r="B59" s="10"/>
    </row>
    <row r="60" spans="2:9">
      <c r="G60" s="5"/>
      <c r="H60" s="5"/>
    </row>
    <row r="61" spans="2:9">
      <c r="F61" s="9"/>
      <c r="G61" s="9"/>
      <c r="H61" s="9"/>
    </row>
    <row r="62" spans="2:9">
      <c r="F62" s="4"/>
      <c r="G62" s="9"/>
      <c r="H62" s="9"/>
      <c r="I62" s="9"/>
    </row>
    <row r="63" spans="2:9">
      <c r="G63" s="4"/>
      <c r="H63" s="4"/>
    </row>
    <row r="64" spans="2:9">
      <c r="H64" s="4"/>
    </row>
  </sheetData>
  <mergeCells count="10">
    <mergeCell ref="B19:J19"/>
    <mergeCell ref="B18:J18"/>
    <mergeCell ref="B8:J8"/>
    <mergeCell ref="B9:J9"/>
    <mergeCell ref="B7:J7"/>
    <mergeCell ref="B10:J10"/>
    <mergeCell ref="B11:D11"/>
    <mergeCell ref="C13:D13"/>
    <mergeCell ref="C15:D15"/>
    <mergeCell ref="B17:D17"/>
  </mergeCells>
  <printOptions horizontalCentered="1"/>
  <pageMargins left="0.70866141732283472" right="0.70866141732283472" top="1.2204724409448819" bottom="0.74803149606299213" header="0.31496062992125984" footer="0.31496062992125984"/>
  <pageSetup scale="63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INGRESOS</vt:lpstr>
      <vt:lpstr>EA-E-CLAS ADMTVA ARMONIZADO</vt:lpstr>
      <vt:lpstr>EA-E-CLAS ECO ARMONIZADO</vt:lpstr>
      <vt:lpstr>EA-E-CLAS OG ARMONIZADO</vt:lpstr>
      <vt:lpstr>EA-E-CLAS FUN ARMONIZADO</vt:lpstr>
      <vt:lpstr>'EA-E-CLAS FUN ARMONIZADO'!Área_de_impresión</vt:lpstr>
      <vt:lpstr>INGRESOS!Área_de_impresión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 SEPULVEDA LUGO</dc:creator>
  <cp:lastModifiedBy>ERNESTO VILCHIS GOMEZ</cp:lastModifiedBy>
  <cp:lastPrinted>2020-07-13T15:16:08Z</cp:lastPrinted>
  <dcterms:created xsi:type="dcterms:W3CDTF">2016-03-30T16:23:20Z</dcterms:created>
  <dcterms:modified xsi:type="dcterms:W3CDTF">2022-01-21T16:23:00Z</dcterms:modified>
</cp:coreProperties>
</file>