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uarte\AppData\Local\Microsoft\Windows\INetCache\Content.Outlook\795F90AB\"/>
    </mc:Choice>
  </mc:AlternateContent>
  <bookViews>
    <workbookView xWindow="0" yWindow="0" windowWidth="20490" windowHeight="7755"/>
  </bookViews>
  <sheets>
    <sheet name="INGRESOS" sheetId="17" r:id="rId1"/>
    <sheet name="EA-E-CLAS ADMTVA ARMONIZADO" sheetId="4" r:id="rId2"/>
    <sheet name="EA-E-CLAS ECO ARMONIZADO" sheetId="6" r:id="rId3"/>
    <sheet name="EA-E-CLAS OG ARMONIZADO" sheetId="7" r:id="rId4"/>
    <sheet name="EA-E-CLAS FUN ARMONIZADO" sheetId="9" r:id="rId5"/>
  </sheets>
  <definedNames>
    <definedName name="_xlnm.Print_Area" localSheetId="4">'EA-E-CLAS FUN ARMONIZADO'!$A$1:$J$28</definedName>
  </definedNames>
  <calcPr calcId="162913"/>
</workbook>
</file>

<file path=xl/calcChain.xml><?xml version="1.0" encoding="utf-8"?>
<calcChain xmlns="http://schemas.openxmlformats.org/spreadsheetml/2006/main">
  <c r="F17" i="6" l="1"/>
  <c r="F16" i="6"/>
  <c r="D29" i="17" l="1"/>
  <c r="G33" i="9" l="1"/>
  <c r="F33" i="9"/>
  <c r="I25" i="7" l="1"/>
  <c r="I26" i="7"/>
  <c r="I41" i="7" l="1"/>
  <c r="I42" i="7"/>
  <c r="E16" i="4" l="1"/>
  <c r="I31" i="7" l="1"/>
  <c r="I32" i="7"/>
  <c r="E16" i="9" l="1"/>
  <c r="E18" i="9"/>
  <c r="F43" i="7"/>
  <c r="G43" i="7"/>
  <c r="F50" i="17" l="1"/>
  <c r="F57" i="17" s="1"/>
  <c r="C31" i="17"/>
  <c r="D52" i="17"/>
  <c r="D53" i="17"/>
  <c r="D27" i="17"/>
  <c r="G15" i="9"/>
  <c r="H15" i="9"/>
  <c r="H16" i="4" l="1"/>
  <c r="H17" i="4" s="1"/>
  <c r="I23" i="7"/>
  <c r="I29" i="7"/>
  <c r="I28" i="7"/>
  <c r="I27" i="7"/>
  <c r="I24" i="7"/>
  <c r="G30" i="17"/>
  <c r="G29" i="17"/>
  <c r="E17" i="9"/>
  <c r="I17" i="7"/>
  <c r="I18" i="7"/>
  <c r="I19" i="7"/>
  <c r="I20" i="7"/>
  <c r="I21" i="7"/>
  <c r="C55" i="17"/>
  <c r="G17" i="9"/>
  <c r="G19" i="9" s="1"/>
  <c r="D17" i="17"/>
  <c r="G53" i="17"/>
  <c r="G52" i="17"/>
  <c r="G27" i="17"/>
  <c r="G56" i="17"/>
  <c r="G55" i="17"/>
  <c r="F55" i="17"/>
  <c r="E55" i="17"/>
  <c r="D55" i="17"/>
  <c r="B55" i="17"/>
  <c r="G54" i="17"/>
  <c r="G51" i="17"/>
  <c r="D51" i="17"/>
  <c r="E50" i="17"/>
  <c r="B50" i="17"/>
  <c r="G49" i="17"/>
  <c r="G48" i="17"/>
  <c r="G47" i="17"/>
  <c r="G46" i="17"/>
  <c r="D46" i="17"/>
  <c r="G45" i="17"/>
  <c r="D45" i="17"/>
  <c r="F44" i="17"/>
  <c r="G44" i="17"/>
  <c r="E44" i="17"/>
  <c r="C44" i="17"/>
  <c r="B44" i="17"/>
  <c r="D44" i="17"/>
  <c r="G43" i="17"/>
  <c r="D43" i="17"/>
  <c r="G42" i="17"/>
  <c r="D42" i="17"/>
  <c r="F41" i="17"/>
  <c r="E41" i="17"/>
  <c r="E37" i="17"/>
  <c r="E57" i="17"/>
  <c r="C41" i="17"/>
  <c r="B41" i="17"/>
  <c r="D41" i="17"/>
  <c r="G40" i="17"/>
  <c r="D40" i="17"/>
  <c r="G39" i="17"/>
  <c r="D39" i="17"/>
  <c r="G38" i="17"/>
  <c r="D38" i="17"/>
  <c r="D30" i="17"/>
  <c r="G28" i="17"/>
  <c r="D28" i="17"/>
  <c r="G26" i="17"/>
  <c r="D26" i="17"/>
  <c r="G25" i="17"/>
  <c r="D25" i="17"/>
  <c r="F24" i="17"/>
  <c r="E24" i="17"/>
  <c r="C24" i="17"/>
  <c r="B24" i="17"/>
  <c r="G23" i="17"/>
  <c r="D23" i="17"/>
  <c r="G22" i="17"/>
  <c r="D22" i="17"/>
  <c r="F21" i="17"/>
  <c r="E21" i="17"/>
  <c r="E31" i="17"/>
  <c r="C21" i="17"/>
  <c r="B21" i="17"/>
  <c r="G20" i="17"/>
  <c r="D20" i="17"/>
  <c r="G19" i="17"/>
  <c r="D19" i="17"/>
  <c r="G18" i="17"/>
  <c r="D18" i="17"/>
  <c r="G17" i="17"/>
  <c r="G16" i="7"/>
  <c r="D15" i="9"/>
  <c r="D19" i="9" s="1"/>
  <c r="D17" i="9"/>
  <c r="F17" i="9"/>
  <c r="H17" i="9"/>
  <c r="H19" i="9" s="1"/>
  <c r="D16" i="7"/>
  <c r="F16" i="7"/>
  <c r="H16" i="7"/>
  <c r="E17" i="7"/>
  <c r="E18" i="7"/>
  <c r="E19" i="7"/>
  <c r="E20" i="7"/>
  <c r="E21" i="7"/>
  <c r="D22" i="7"/>
  <c r="F22" i="7"/>
  <c r="G22" i="7"/>
  <c r="H22" i="7"/>
  <c r="E23" i="7"/>
  <c r="E24" i="7"/>
  <c r="E25" i="7"/>
  <c r="E26" i="7"/>
  <c r="E27" i="7"/>
  <c r="E28" i="7"/>
  <c r="E29" i="7"/>
  <c r="D30" i="7"/>
  <c r="F30" i="7"/>
  <c r="G30" i="7"/>
  <c r="H30" i="7"/>
  <c r="E31" i="7"/>
  <c r="E32" i="7"/>
  <c r="E33" i="7"/>
  <c r="I33" i="7"/>
  <c r="E34" i="7"/>
  <c r="I34" i="7"/>
  <c r="E35" i="7"/>
  <c r="I35" i="7"/>
  <c r="E36" i="7"/>
  <c r="I36" i="7"/>
  <c r="E37" i="7"/>
  <c r="I37" i="7"/>
  <c r="E38" i="7"/>
  <c r="I38" i="7"/>
  <c r="E39" i="7"/>
  <c r="I39" i="7"/>
  <c r="D40" i="7"/>
  <c r="F40" i="7"/>
  <c r="G40" i="7"/>
  <c r="H40" i="7"/>
  <c r="E41" i="7"/>
  <c r="E42" i="7"/>
  <c r="E40" i="7" s="1"/>
  <c r="D43" i="7"/>
  <c r="H43" i="7"/>
  <c r="E44" i="7"/>
  <c r="I44" i="7"/>
  <c r="E45" i="7"/>
  <c r="I45" i="7"/>
  <c r="E46" i="7"/>
  <c r="I46" i="7"/>
  <c r="E47" i="7"/>
  <c r="I47" i="7"/>
  <c r="I16" i="6"/>
  <c r="I17" i="6"/>
  <c r="D18" i="6"/>
  <c r="E18" i="6"/>
  <c r="G18" i="6"/>
  <c r="H18" i="6"/>
  <c r="C17" i="4"/>
  <c r="D17" i="4"/>
  <c r="F17" i="4"/>
  <c r="G17" i="4"/>
  <c r="I18" i="9"/>
  <c r="I17" i="9" s="1"/>
  <c r="F15" i="9"/>
  <c r="E15" i="9"/>
  <c r="I16" i="9"/>
  <c r="I15" i="9" s="1"/>
  <c r="E17" i="4"/>
  <c r="D48" i="7"/>
  <c r="D21" i="17"/>
  <c r="B31" i="17"/>
  <c r="D31" i="17" s="1"/>
  <c r="G21" i="17"/>
  <c r="G24" i="17"/>
  <c r="B37" i="17"/>
  <c r="B57" i="17"/>
  <c r="D37" i="17"/>
  <c r="D24" i="17"/>
  <c r="F37" i="17"/>
  <c r="C37" i="17"/>
  <c r="G41" i="17"/>
  <c r="G37" i="17"/>
  <c r="F31" i="17"/>
  <c r="I43" i="7" l="1"/>
  <c r="G32" i="17"/>
  <c r="E19" i="9"/>
  <c r="G50" i="17"/>
  <c r="G58" i="17" s="1"/>
  <c r="E43" i="7"/>
  <c r="F19" i="9"/>
  <c r="I40" i="7"/>
  <c r="E22" i="7"/>
  <c r="I16" i="7"/>
  <c r="F18" i="6"/>
  <c r="I18" i="6"/>
  <c r="I30" i="7"/>
  <c r="E30" i="7"/>
  <c r="H48" i="7"/>
  <c r="E16" i="7"/>
  <c r="I19" i="9"/>
  <c r="G48" i="7"/>
  <c r="I22" i="7"/>
  <c r="F48" i="7"/>
  <c r="I48" i="7" l="1"/>
  <c r="E48" i="7"/>
  <c r="C50" i="17"/>
  <c r="C57" i="17" s="1"/>
  <c r="D50" i="17"/>
  <c r="D57" i="17" s="1"/>
</calcChain>
</file>

<file path=xl/sharedStrings.xml><?xml version="1.0" encoding="utf-8"?>
<sst xmlns="http://schemas.openxmlformats.org/spreadsheetml/2006/main" count="202" uniqueCount="134">
  <si>
    <t>1</t>
  </si>
  <si>
    <t>2</t>
  </si>
  <si>
    <t>3 = (1+2)</t>
  </si>
  <si>
    <t>4</t>
  </si>
  <si>
    <t>5</t>
  </si>
  <si>
    <t>6 = (3-4)</t>
  </si>
  <si>
    <t>Modificado</t>
  </si>
  <si>
    <t>Devengado</t>
  </si>
  <si>
    <t>COLEGIO NACIONAL DE EDUCACIÓN PROFESIONAL TÉCNICA</t>
  </si>
  <si>
    <t>(PESOS)</t>
  </si>
  <si>
    <t>ESTADO ANALÍTICO DE INGRESOS</t>
  </si>
  <si>
    <t>(Pesos)</t>
  </si>
  <si>
    <t>Rubros de los Ingresos</t>
  </si>
  <si>
    <t>Ingreso</t>
  </si>
  <si>
    <t>Diferencia</t>
  </si>
  <si>
    <t>Estimado</t>
  </si>
  <si>
    <t>Ampliaciones y Reducciones</t>
  </si>
  <si>
    <t>Recaudado</t>
  </si>
  <si>
    <t>(3=1+2)</t>
  </si>
  <si>
    <t>(5-1)</t>
  </si>
  <si>
    <t>Impuestos</t>
  </si>
  <si>
    <t>Cuotas y Aportaciones de Seguridad Social</t>
  </si>
  <si>
    <t>Contribuciones de Mejoras</t>
  </si>
  <si>
    <t>Derechos</t>
  </si>
  <si>
    <t>Productos</t>
  </si>
  <si>
    <t xml:space="preserve">   Corriente</t>
  </si>
  <si>
    <t xml:space="preserve">   Capital</t>
  </si>
  <si>
    <t>Aprovechamientos</t>
  </si>
  <si>
    <t>Ingresos por Venta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</si>
  <si>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</si>
  <si>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</si>
  <si>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</si>
  <si>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</si>
  <si>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por Fuente de Financiamiento</t>
  </si>
  <si>
    <t>(6=5-1)</t>
  </si>
  <si>
    <t>Ingresos del Gobierno</t>
  </si>
  <si>
    <t xml:space="preserve">       Impuestos</t>
  </si>
  <si>
    <t xml:space="preserve">       Contribuciones de Mejoras</t>
  </si>
  <si>
    <t xml:space="preserve">       Derechos</t>
  </si>
  <si>
    <t xml:space="preserve">       Productos</t>
  </si>
  <si>
    <t xml:space="preserve">          Corriente</t>
  </si>
  <si>
    <t xml:space="preserve">          Capital</t>
  </si>
  <si>
    <t xml:space="preserve">       Aprovechamientos</t>
  </si>
  <si>
    <t xml:space="preserve">       Participaciones y Aportaciones</t>
  </si>
  <si>
    <t xml:space="preserve">       Transferencias, Asignaciones, Subsidios y Otras</t>
  </si>
  <si>
    <t xml:space="preserve">       Ayudas</t>
  </si>
  <si>
    <t>Ingresos de Organismos y Empresas</t>
  </si>
  <si>
    <t xml:space="preserve">       Cuotas y Aportaciones de Seguridad Social</t>
  </si>
  <si>
    <t xml:space="preserve">       Ingresos por Ventas de Bienes y Servicios</t>
  </si>
  <si>
    <t>Ingresos derivados de financiamiento</t>
  </si>
  <si>
    <t xml:space="preserve">       Ingresos Derivados de Financiamiento</t>
  </si>
  <si>
    <t xml:space="preserve">
</t>
  </si>
  <si>
    <t xml:space="preserve">
</t>
  </si>
  <si>
    <t>ESTADO ANALÍTICO DEL EJERCICIO DEL PRESUPUESTO DE EGRESOS EN CLASIFICACIÓN FUNCIONAL (ARMONIZADO)</t>
  </si>
  <si>
    <t>ESTADO ANALÍTICO DEL EJERCICIO DEL PRESUPUESTO DE EGRESOS EN CLASIFICACIÓN POR OBJETO DEL GASTO (ARMONIZADO)</t>
  </si>
  <si>
    <t>ESTADO ANALÍTICO DEL EJERCICIO DEL PRESUPUESTO DE EGRESOS EN CLASIFICACIÓN ECONÓMICA (ARMONIZADO)</t>
  </si>
  <si>
    <t>ESTADO ANALÍTICO DEL EJERCICIO DEL PRESUPUESTO DE EGRESOS EN CLASIFICACIÓN ADMINISTRATIVA (ARMONIZADO)</t>
  </si>
  <si>
    <t>Total del Gasto</t>
  </si>
  <si>
    <t>Ingresos excedentes</t>
  </si>
  <si>
    <t>2100</t>
  </si>
  <si>
    <t>2200</t>
  </si>
  <si>
    <t>2400</t>
  </si>
  <si>
    <t>2500</t>
  </si>
  <si>
    <t>2600</t>
  </si>
  <si>
    <t>2700</t>
  </si>
  <si>
    <t>2900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</si>
  <si>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</si>
  <si>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</si>
  <si>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</si>
  <si>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</si>
  <si>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</si>
  <si>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</si>
  <si>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</si>
  <si>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</si>
  <si>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</si>
  <si>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4300</t>
  </si>
  <si>
    <t>4400</t>
  </si>
  <si>
    <t>1100</t>
  </si>
  <si>
    <t>1200</t>
  </si>
  <si>
    <t>1300</t>
  </si>
  <si>
    <t>1400</t>
  </si>
  <si>
    <t>1500</t>
  </si>
  <si>
    <t>5100</t>
  </si>
  <si>
    <t>5200</t>
  </si>
  <si>
    <t>5300</t>
  </si>
  <si>
    <t>5600</t>
  </si>
  <si>
    <t>Gasto de Capital</t>
  </si>
  <si>
    <t>CONCEPTO</t>
  </si>
  <si>
    <t>APROBADO</t>
  </si>
  <si>
    <t>AMPLIACIONES / (REDUCCIONES)</t>
  </si>
  <si>
    <t>MODIFICADO</t>
  </si>
  <si>
    <t>DEVENGADO</t>
  </si>
  <si>
    <t>PAGADO</t>
  </si>
  <si>
    <t>Colegio Nacional de Educación Profesional Técnica</t>
  </si>
  <si>
    <r>
      <t>SUBEJERCICIO</t>
    </r>
    <r>
      <rPr>
        <b/>
        <vertAlign val="superscript"/>
        <sz val="8"/>
        <rFont val="Arial"/>
        <family val="2"/>
      </rPr>
      <t>2/</t>
    </r>
  </si>
  <si>
    <t>Gasto Corriente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</si>
  <si>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</si>
  <si>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</si>
  <si>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</si>
  <si>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</si>
  <si>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</si>
  <si>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</si>
  <si>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</si>
  <si>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</si>
  <si>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</si>
  <si>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</si>
  <si>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</si>
  <si>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</si>
  <si>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</si>
  <si>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</si>
  <si>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</si>
  <si>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</si>
  <si>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</si>
  <si>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</si>
  <si>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</si>
  <si>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</si>
  <si>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</si>
  <si>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</si>
  <si>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</si>
  <si>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</si>
  <si>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</si>
  <si>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Subsidios y subvenciones</t>
  </si>
  <si>
    <t>Ayudas sociales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</si>
  <si>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</si>
  <si>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</si>
  <si>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</si>
  <si>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</si>
  <si>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Maquinaria, otros equipos y herramientas</t>
  </si>
  <si>
    <t>Gobierno</t>
  </si>
  <si>
    <t>Coordinación de la Política de Gobierno</t>
  </si>
  <si>
    <t>Desarrollo Social</t>
  </si>
  <si>
    <t>Educación</t>
  </si>
  <si>
    <t>SUBEJERCICIO</t>
  </si>
  <si>
    <t>DEL 1°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</si>
</sst>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>
    <font>
      <sz val="10"/>
      <name val="Arial"/>
    </font>
    <font>
      <sz val="10"/>
      <color indexed="8"/>
      <name val="SansSerif"/>
    </font>
    <font>
      <sz val="9"/>
      <color indexed="8"/>
      <name val="Soberana Sans"/>
      <family val="3"/>
    </font>
    <font>
      <sz val="7"/>
      <color indexed="8"/>
      <name val="Soberana Sans"/>
      <family val="3"/>
    </font>
    <font>
      <sz val="10"/>
      <name val="Arial"/>
      <family val="2"/>
    </font>
    <font>
      <sz val="9"/>
      <name val="Soberana Sans"/>
      <family val="3"/>
    </font>
    <font>
      <sz val="8"/>
      <name val="Arial"/>
      <family val="2"/>
    </font>
    <font>
      <b/>
      <sz val="7"/>
      <name val="Soberana Sans"/>
      <family val="3"/>
    </font>
    <font>
      <b/>
      <sz val="7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vertAlign val="superscript"/>
      <sz val="8"/>
      <name val="Arial"/>
      <family val="2"/>
    </font>
    <font>
      <b/>
      <sz val="7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0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center" wrapText="1"/>
    </xf>
    <xf numFmtId="3" fontId="0" fillId="0" borderId="0" xfId="0" applyNumberFormat="1"/>
    <xf numFmtId="164" fontId="0" fillId="0" borderId="0" xfId="0" applyNumberFormat="1"/>
    <xf numFmtId="0" fontId="6" fillId="0" borderId="0" xfId="0" quotePrefix="1" applyFont="1" applyAlignment="1">
      <alignment horizontal="center"/>
    </xf>
    <xf numFmtId="4" fontId="0" fillId="0" borderId="0" xfId="0" applyNumberFormat="1"/>
    <xf numFmtId="0" fontId="7" fillId="0" borderId="0" xfId="0" applyFont="1" applyAlignment="1">
      <alignment horizontal="center" vertical="center"/>
    </xf>
    <xf numFmtId="0" fontId="0" fillId="0" borderId="0" xfId="0" applyFill="1" applyBorder="1"/>
    <xf numFmtId="3" fontId="0" fillId="0" borderId="0" xfId="0" applyNumberFormat="1" applyFill="1" applyBorder="1"/>
    <xf numFmtId="0" fontId="5" fillId="0" borderId="0" xfId="0" applyFont="1" applyFill="1" applyBorder="1" applyAlignment="1"/>
    <xf numFmtId="0" fontId="6" fillId="0" borderId="0" xfId="0" quotePrefix="1" applyFont="1"/>
    <xf numFmtId="4" fontId="6" fillId="0" borderId="0" xfId="0" applyNumberFormat="1" applyFont="1"/>
    <xf numFmtId="0" fontId="4" fillId="0" borderId="0" xfId="0" applyFont="1"/>
    <xf numFmtId="0" fontId="9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3" fontId="8" fillId="2" borderId="0" xfId="0" applyNumberFormat="1" applyFont="1" applyFill="1" applyBorder="1" applyAlignment="1" applyProtection="1">
      <alignment horizontal="right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35" xfId="0" applyFont="1" applyFill="1" applyBorder="1" applyAlignment="1" applyProtection="1">
      <alignment horizontal="center" vertical="center" wrapText="1"/>
    </xf>
    <xf numFmtId="0" fontId="10" fillId="3" borderId="36" xfId="0" applyFont="1" applyFill="1" applyBorder="1" applyAlignment="1" applyProtection="1">
      <alignment horizontal="center" vertical="center" wrapText="1"/>
    </xf>
    <xf numFmtId="0" fontId="10" fillId="3" borderId="37" xfId="0" applyFont="1" applyFill="1" applyBorder="1" applyAlignment="1" applyProtection="1">
      <alignment horizontal="center" vertical="center" wrapText="1"/>
    </xf>
    <xf numFmtId="0" fontId="10" fillId="3" borderId="38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left" vertical="top" wrapText="1"/>
    </xf>
    <xf numFmtId="0" fontId="9" fillId="3" borderId="5" xfId="0" applyFont="1" applyFill="1" applyBorder="1" applyAlignment="1" applyProtection="1">
      <alignment horizontal="left" vertical="top" wrapText="1"/>
    </xf>
    <xf numFmtId="0" fontId="14" fillId="3" borderId="6" xfId="0" applyFont="1" applyFill="1" applyBorder="1" applyAlignment="1" applyProtection="1">
      <alignment horizontal="center" vertical="center" wrapText="1"/>
    </xf>
    <xf numFmtId="0" fontId="14" fillId="3" borderId="7" xfId="0" applyFont="1" applyFill="1" applyBorder="1" applyAlignment="1" applyProtection="1">
      <alignment horizontal="center" vertical="center" wrapText="1"/>
    </xf>
    <xf numFmtId="164" fontId="15" fillId="2" borderId="9" xfId="0" applyNumberFormat="1" applyFont="1" applyFill="1" applyBorder="1" applyAlignment="1" applyProtection="1">
      <alignment horizontal="right" vertical="center" wrapText="1"/>
    </xf>
    <xf numFmtId="164" fontId="15" fillId="2" borderId="8" xfId="0" applyNumberFormat="1" applyFont="1" applyFill="1" applyBorder="1" applyAlignment="1" applyProtection="1">
      <alignment horizontal="right" vertical="center" wrapText="1"/>
    </xf>
    <xf numFmtId="164" fontId="15" fillId="0" borderId="8" xfId="0" applyNumberFormat="1" applyFont="1" applyFill="1" applyBorder="1" applyAlignment="1" applyProtection="1">
      <alignment horizontal="right" vertical="center" wrapText="1"/>
    </xf>
    <xf numFmtId="164" fontId="16" fillId="2" borderId="2" xfId="0" applyNumberFormat="1" applyFont="1" applyFill="1" applyBorder="1" applyAlignment="1" applyProtection="1">
      <alignment horizontal="right" vertical="center" wrapText="1"/>
    </xf>
    <xf numFmtId="164" fontId="16" fillId="2" borderId="3" xfId="0" applyNumberFormat="1" applyFont="1" applyFill="1" applyBorder="1" applyAlignment="1" applyProtection="1">
      <alignment horizontal="right" vertical="center" wrapText="1"/>
    </xf>
    <xf numFmtId="0" fontId="15" fillId="2" borderId="11" xfId="0" applyFont="1" applyFill="1" applyBorder="1" applyAlignment="1" applyProtection="1">
      <alignment horizontal="left" vertical="center" wrapText="1"/>
    </xf>
    <xf numFmtId="164" fontId="15" fillId="2" borderId="16" xfId="0" applyNumberFormat="1" applyFont="1" applyFill="1" applyBorder="1" applyAlignment="1" applyProtection="1">
      <alignment horizontal="right" vertical="center" wrapText="1"/>
    </xf>
    <xf numFmtId="164" fontId="15" fillId="2" borderId="14" xfId="0" applyNumberFormat="1" applyFont="1" applyFill="1" applyBorder="1" applyAlignment="1" applyProtection="1">
      <alignment horizontal="right" vertical="center" wrapText="1"/>
    </xf>
    <xf numFmtId="0" fontId="15" fillId="2" borderId="11" xfId="0" applyFont="1" applyFill="1" applyBorder="1" applyAlignment="1" applyProtection="1">
      <alignment horizontal="left" vertical="center" wrapText="1" indent="1"/>
    </xf>
    <xf numFmtId="164" fontId="16" fillId="2" borderId="17" xfId="0" applyNumberFormat="1" applyFont="1" applyFill="1" applyBorder="1" applyAlignment="1" applyProtection="1">
      <alignment horizontal="right" vertical="center" wrapText="1"/>
    </xf>
    <xf numFmtId="164" fontId="16" fillId="2" borderId="18" xfId="0" applyNumberFormat="1" applyFont="1" applyFill="1" applyBorder="1" applyAlignment="1" applyProtection="1">
      <alignment horizontal="right" vertical="center" wrapText="1"/>
    </xf>
    <xf numFmtId="164" fontId="6" fillId="0" borderId="14" xfId="0" applyNumberFormat="1" applyFont="1" applyBorder="1"/>
    <xf numFmtId="164" fontId="16" fillId="2" borderId="15" xfId="0" applyNumberFormat="1" applyFont="1" applyFill="1" applyBorder="1" applyAlignment="1" applyProtection="1">
      <alignment horizontal="right" vertical="center" wrapText="1"/>
    </xf>
    <xf numFmtId="0" fontId="16" fillId="2" borderId="14" xfId="0" applyFont="1" applyFill="1" applyBorder="1" applyAlignment="1" applyProtection="1">
      <alignment horizontal="left" vertical="center" wrapText="1"/>
    </xf>
    <xf numFmtId="164" fontId="16" fillId="2" borderId="9" xfId="0" applyNumberFormat="1" applyFont="1" applyFill="1" applyBorder="1" applyAlignment="1" applyProtection="1">
      <alignment horizontal="right" vertical="center" wrapText="1"/>
    </xf>
    <xf numFmtId="164" fontId="16" fillId="2" borderId="16" xfId="0" applyNumberFormat="1" applyFont="1" applyFill="1" applyBorder="1" applyAlignment="1" applyProtection="1">
      <alignment horizontal="right" vertical="center" wrapText="1"/>
    </xf>
    <xf numFmtId="164" fontId="16" fillId="2" borderId="14" xfId="0" applyNumberFormat="1" applyFont="1" applyFill="1" applyBorder="1" applyAlignment="1" applyProtection="1">
      <alignment horizontal="right" vertical="center" wrapText="1"/>
    </xf>
    <xf numFmtId="0" fontId="15" fillId="2" borderId="14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center" wrapText="1"/>
    </xf>
    <xf numFmtId="164" fontId="16" fillId="2" borderId="8" xfId="0" applyNumberFormat="1" applyFont="1" applyFill="1" applyBorder="1" applyAlignment="1" applyProtection="1">
      <alignment horizontal="right" vertical="center" wrapText="1"/>
    </xf>
    <xf numFmtId="0" fontId="15" fillId="2" borderId="0" xfId="0" applyFont="1" applyFill="1" applyBorder="1" applyAlignment="1" applyProtection="1">
      <alignment horizontal="left" vertical="top" wrapText="1"/>
    </xf>
    <xf numFmtId="164" fontId="16" fillId="0" borderId="3" xfId="0" applyNumberFormat="1" applyFont="1" applyFill="1" applyBorder="1" applyAlignment="1" applyProtection="1">
      <alignment horizontal="right" vertical="center" wrapText="1"/>
    </xf>
    <xf numFmtId="0" fontId="16" fillId="2" borderId="15" xfId="0" applyFont="1" applyFill="1" applyBorder="1" applyAlignment="1" applyProtection="1">
      <alignment horizontal="center" vertical="center" wrapText="1"/>
    </xf>
    <xf numFmtId="0" fontId="16" fillId="2" borderId="12" xfId="0" applyFont="1" applyFill="1" applyBorder="1" applyAlignment="1" applyProtection="1">
      <alignment horizontal="center" vertical="center" wrapText="1"/>
    </xf>
    <xf numFmtId="164" fontId="6" fillId="0" borderId="0" xfId="0" applyNumberFormat="1" applyFont="1"/>
    <xf numFmtId="164" fontId="15" fillId="0" borderId="16" xfId="0" applyNumberFormat="1" applyFont="1" applyFill="1" applyBorder="1" applyAlignment="1" applyProtection="1">
      <alignment horizontal="right" vertical="center" wrapText="1"/>
    </xf>
    <xf numFmtId="164" fontId="1" fillId="2" borderId="0" xfId="0" applyNumberFormat="1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>
      <alignment horizontal="center" vertical="center"/>
    </xf>
    <xf numFmtId="0" fontId="16" fillId="2" borderId="27" xfId="0" applyFont="1" applyFill="1" applyBorder="1" applyAlignment="1" applyProtection="1">
      <alignment horizontal="center" vertical="center" wrapText="1"/>
    </xf>
    <xf numFmtId="0" fontId="16" fillId="2" borderId="28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0" fillId="3" borderId="22" xfId="0" applyFont="1" applyFill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4" xfId="0" applyFont="1" applyFill="1" applyBorder="1" applyAlignment="1" applyProtection="1">
      <alignment horizontal="center" vertical="center" wrapText="1"/>
    </xf>
    <xf numFmtId="0" fontId="10" fillId="3" borderId="25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 applyProtection="1">
      <alignment horizontal="center" vertical="center" wrapText="1"/>
    </xf>
    <xf numFmtId="0" fontId="10" fillId="3" borderId="26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0" fillId="3" borderId="32" xfId="0" applyFont="1" applyFill="1" applyBorder="1" applyAlignment="1" applyProtection="1">
      <alignment horizontal="center" vertical="center" wrapText="1"/>
    </xf>
    <xf numFmtId="0" fontId="16" fillId="2" borderId="30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left" vertical="top" wrapText="1"/>
    </xf>
    <xf numFmtId="0" fontId="16" fillId="2" borderId="32" xfId="0" applyFont="1" applyFill="1" applyBorder="1" applyAlignment="1" applyProtection="1">
      <alignment horizontal="center" vertical="center" wrapText="1"/>
    </xf>
    <xf numFmtId="0" fontId="16" fillId="2" borderId="33" xfId="0" applyFont="1" applyFill="1" applyBorder="1" applyAlignment="1" applyProtection="1">
      <alignment horizontal="center" vertical="center" wrapText="1"/>
    </xf>
    <xf numFmtId="0" fontId="16" fillId="2" borderId="7" xfId="0" applyFont="1" applyFill="1" applyBorder="1" applyAlignment="1" applyProtection="1">
      <alignment horizontal="center" vertical="center" wrapText="1"/>
    </xf>
    <xf numFmtId="0" fontId="15" fillId="2" borderId="30" xfId="0" applyFont="1" applyFill="1" applyBorder="1" applyAlignment="1" applyProtection="1">
      <alignment horizontal="left" vertical="center" wrapText="1"/>
    </xf>
    <xf numFmtId="0" fontId="15" fillId="2" borderId="31" xfId="0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 applyProtection="1">
      <alignment horizontal="left" vertical="center" wrapText="1"/>
    </xf>
    <xf numFmtId="0" fontId="15" fillId="2" borderId="4" xfId="0" applyFont="1" applyFill="1" applyBorder="1" applyAlignment="1" applyProtection="1">
      <alignment horizontal="left" vertical="center" wrapText="1"/>
    </xf>
    <xf numFmtId="0" fontId="15" fillId="2" borderId="5" xfId="0" applyFont="1" applyFill="1" applyBorder="1" applyAlignment="1" applyProtection="1">
      <alignment horizontal="left" vertical="center" wrapText="1"/>
    </xf>
    <xf numFmtId="0" fontId="15" fillId="2" borderId="34" xfId="0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left" vertical="center" wrapText="1"/>
    </xf>
    <xf numFmtId="0" fontId="16" fillId="2" borderId="30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</xdr:row>
      <xdr:rowOff>152400</xdr:rowOff>
    </xdr:from>
    <xdr:to>
      <xdr:col>6</xdr:col>
      <xdr:colOff>809625</xdr:colOff>
      <xdr:row>6</xdr:row>
      <xdr:rowOff>19050</xdr:rowOff>
    </xdr:to>
    <xdr:pic>
      <xdr:nvPicPr>
        <xdr:cNvPr id="31759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800100"/>
          <a:ext cx="3333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47625</xdr:rowOff>
        </xdr:from>
        <xdr:to>
          <xdr:col>0</xdr:col>
          <xdr:colOff>1276350</xdr:colOff>
          <xdr:row>6</xdr:row>
          <xdr:rowOff>142875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60</xdr:row>
      <xdr:rowOff>0</xdr:rowOff>
    </xdr:from>
    <xdr:to>
      <xdr:col>7</xdr:col>
      <xdr:colOff>47625</xdr:colOff>
      <xdr:row>64</xdr:row>
      <xdr:rowOff>133350</xdr:rowOff>
    </xdr:to>
    <xdr:sp macro="" textlink="">
      <xdr:nvSpPr>
        <xdr:cNvPr id="6" name="CuadroTexto 5"/>
        <xdr:cNvSpPr txBox="1"/>
      </xdr:nvSpPr>
      <xdr:spPr>
        <a:xfrm>
          <a:off x="4010025" y="11706225"/>
          <a:ext cx="34385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C.P. y L.A.E. JULIETA M. SÁENZ SEPÚLVEDA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DIRECTORA DE ADMINISTRACIÓN FINANCIERA</a:t>
          </a:r>
        </a:p>
      </xdr:txBody>
    </xdr:sp>
    <xdr:clientData/>
  </xdr:twoCellAnchor>
  <xdr:twoCellAnchor>
    <xdr:from>
      <xdr:col>0</xdr:col>
      <xdr:colOff>0</xdr:colOff>
      <xdr:row>60</xdr:row>
      <xdr:rowOff>9525</xdr:rowOff>
    </xdr:from>
    <xdr:to>
      <xdr:col>2</xdr:col>
      <xdr:colOff>276225</xdr:colOff>
      <xdr:row>66</xdr:row>
      <xdr:rowOff>133350</xdr:rowOff>
    </xdr:to>
    <xdr:sp macro="" textlink="">
      <xdr:nvSpPr>
        <xdr:cNvPr id="7" name="CuadroTexto 6"/>
        <xdr:cNvSpPr txBox="1"/>
      </xdr:nvSpPr>
      <xdr:spPr>
        <a:xfrm>
          <a:off x="0" y="11715750"/>
          <a:ext cx="3438525" cy="1095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LIC. ARACELI DUARTE PIÑA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COORDINADORA DE PRESUPUESTO Y FINANZAS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20</xdr:row>
      <xdr:rowOff>152400</xdr:rowOff>
    </xdr:from>
    <xdr:to>
      <xdr:col>3</xdr:col>
      <xdr:colOff>409575</xdr:colOff>
      <xdr:row>25</xdr:row>
      <xdr:rowOff>123825</xdr:rowOff>
    </xdr:to>
    <xdr:sp macro="" textlink="">
      <xdr:nvSpPr>
        <xdr:cNvPr id="2" name="CuadroTexto 1"/>
        <xdr:cNvSpPr txBox="1"/>
      </xdr:nvSpPr>
      <xdr:spPr>
        <a:xfrm>
          <a:off x="19050" y="3448050"/>
          <a:ext cx="400050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______________________________________________________</a:t>
          </a:r>
        </a:p>
        <a:p>
          <a:pPr algn="ctr"/>
          <a:r>
            <a:rPr lang="es-MX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0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ARACELI DUARTE PIÑA</a:t>
          </a:r>
          <a:endParaRPr lang="es-MX" sz="10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 DE PRESUPUESTO Y FINANZAS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752475</xdr:colOff>
      <xdr:row>20</xdr:row>
      <xdr:rowOff>152400</xdr:rowOff>
    </xdr:from>
    <xdr:to>
      <xdr:col>7</xdr:col>
      <xdr:colOff>942975</xdr:colOff>
      <xdr:row>25</xdr:row>
      <xdr:rowOff>123825</xdr:rowOff>
    </xdr:to>
    <xdr:sp macro="" textlink="">
      <xdr:nvSpPr>
        <xdr:cNvPr id="3" name="CuadroTexto 2"/>
        <xdr:cNvSpPr txBox="1"/>
      </xdr:nvSpPr>
      <xdr:spPr>
        <a:xfrm>
          <a:off x="4362450" y="3448050"/>
          <a:ext cx="400050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y L.A.E. JULIETA M. SÁENZ SEPÚLVEDA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FINANCIERA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447675</xdr:colOff>
      <xdr:row>4</xdr:row>
      <xdr:rowOff>152400</xdr:rowOff>
    </xdr:from>
    <xdr:to>
      <xdr:col>7</xdr:col>
      <xdr:colOff>923925</xdr:colOff>
      <xdr:row>6</xdr:row>
      <xdr:rowOff>19050</xdr:rowOff>
    </xdr:to>
    <xdr:pic>
      <xdr:nvPicPr>
        <xdr:cNvPr id="32785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800100"/>
          <a:ext cx="3333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47625</xdr:rowOff>
        </xdr:from>
        <xdr:to>
          <xdr:col>1</xdr:col>
          <xdr:colOff>1104900</xdr:colOff>
          <xdr:row>6</xdr:row>
          <xdr:rowOff>142875</xdr:rowOff>
        </xdr:to>
        <xdr:sp macro="" textlink="">
          <xdr:nvSpPr>
            <xdr:cNvPr id="23558" name="Object 1030" hidden="1">
              <a:extLst>
                <a:ext uri="{63B3BB69-23CF-44E3-9099-C40C66FF867C}">
                  <a14:compatExt spid="_x0000_s23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190500</xdr:rowOff>
    </xdr:from>
    <xdr:to>
      <xdr:col>4</xdr:col>
      <xdr:colOff>533400</xdr:colOff>
      <xdr:row>24</xdr:row>
      <xdr:rowOff>104775</xdr:rowOff>
    </xdr:to>
    <xdr:sp macro="" textlink="">
      <xdr:nvSpPr>
        <xdr:cNvPr id="6" name="CuadroTexto 5"/>
        <xdr:cNvSpPr txBox="1"/>
      </xdr:nvSpPr>
      <xdr:spPr>
        <a:xfrm>
          <a:off x="0" y="4019550"/>
          <a:ext cx="400050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ARACELI DUARTE PIÑA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 DE PRESUPUESTO Y FINANZAS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876300</xdr:colOff>
      <xdr:row>20</xdr:row>
      <xdr:rowOff>190500</xdr:rowOff>
    </xdr:from>
    <xdr:to>
      <xdr:col>8</xdr:col>
      <xdr:colOff>838200</xdr:colOff>
      <xdr:row>24</xdr:row>
      <xdr:rowOff>104775</xdr:rowOff>
    </xdr:to>
    <xdr:sp macro="" textlink="">
      <xdr:nvSpPr>
        <xdr:cNvPr id="7" name="CuadroTexto 6"/>
        <xdr:cNvSpPr txBox="1"/>
      </xdr:nvSpPr>
      <xdr:spPr>
        <a:xfrm>
          <a:off x="4343400" y="4019550"/>
          <a:ext cx="377190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y L.A.E. JULIETA M. SÁENZ SEPÚLVEDA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FINANCIERA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428625</xdr:colOff>
      <xdr:row>4</xdr:row>
      <xdr:rowOff>152400</xdr:rowOff>
    </xdr:from>
    <xdr:to>
      <xdr:col>8</xdr:col>
      <xdr:colOff>904875</xdr:colOff>
      <xdr:row>6</xdr:row>
      <xdr:rowOff>19050</xdr:rowOff>
    </xdr:to>
    <xdr:pic>
      <xdr:nvPicPr>
        <xdr:cNvPr id="33809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800100"/>
          <a:ext cx="3333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47625</xdr:rowOff>
        </xdr:from>
        <xdr:to>
          <xdr:col>2</xdr:col>
          <xdr:colOff>933450</xdr:colOff>
          <xdr:row>6</xdr:row>
          <xdr:rowOff>142875</xdr:rowOff>
        </xdr:to>
        <xdr:sp macro="" textlink="">
          <xdr:nvSpPr>
            <xdr:cNvPr id="24580" name="Object 1028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50</xdr:row>
      <xdr:rowOff>180975</xdr:rowOff>
    </xdr:from>
    <xdr:to>
      <xdr:col>3</xdr:col>
      <xdr:colOff>866775</xdr:colOff>
      <xdr:row>54</xdr:row>
      <xdr:rowOff>95250</xdr:rowOff>
    </xdr:to>
    <xdr:sp macro="" textlink="">
      <xdr:nvSpPr>
        <xdr:cNvPr id="2" name="CuadroTexto 1"/>
        <xdr:cNvSpPr txBox="1"/>
      </xdr:nvSpPr>
      <xdr:spPr>
        <a:xfrm>
          <a:off x="590550" y="10296525"/>
          <a:ext cx="400050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ARACELI DUARTE PIÑA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 DE PRESUPUESTO Y FINANZAS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257175</xdr:colOff>
      <xdr:row>50</xdr:row>
      <xdr:rowOff>190500</xdr:rowOff>
    </xdr:from>
    <xdr:to>
      <xdr:col>8</xdr:col>
      <xdr:colOff>447675</xdr:colOff>
      <xdr:row>54</xdr:row>
      <xdr:rowOff>104775</xdr:rowOff>
    </xdr:to>
    <xdr:sp macro="" textlink="">
      <xdr:nvSpPr>
        <xdr:cNvPr id="3" name="CuadroTexto 2"/>
        <xdr:cNvSpPr txBox="1"/>
      </xdr:nvSpPr>
      <xdr:spPr>
        <a:xfrm>
          <a:off x="4933950" y="10306050"/>
          <a:ext cx="400050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y L.A.E. JULIETA M. SÁENZ SEPÚLVEDA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FINANCIERA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428625</xdr:colOff>
      <xdr:row>4</xdr:row>
      <xdr:rowOff>142875</xdr:rowOff>
    </xdr:from>
    <xdr:to>
      <xdr:col>8</xdr:col>
      <xdr:colOff>904875</xdr:colOff>
      <xdr:row>6</xdr:row>
      <xdr:rowOff>9525</xdr:rowOff>
    </xdr:to>
    <xdr:pic>
      <xdr:nvPicPr>
        <xdr:cNvPr id="34833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790575"/>
          <a:ext cx="3333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38100</xdr:rowOff>
        </xdr:from>
        <xdr:to>
          <xdr:col>2</xdr:col>
          <xdr:colOff>933450</xdr:colOff>
          <xdr:row>6</xdr:row>
          <xdr:rowOff>133350</xdr:rowOff>
        </xdr:to>
        <xdr:sp macro="" textlink="">
          <xdr:nvSpPr>
            <xdr:cNvPr id="22528" name="Object 1024" hidden="1">
              <a:extLst>
                <a:ext uri="{63B3BB69-23CF-44E3-9099-C40C66FF867C}">
                  <a14:compatExt spid="_x0000_s22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4</xdr:col>
      <xdr:colOff>628650</xdr:colOff>
      <xdr:row>27</xdr:row>
      <xdr:rowOff>133350</xdr:rowOff>
    </xdr:to>
    <xdr:sp macro="" textlink="">
      <xdr:nvSpPr>
        <xdr:cNvPr id="4" name="CuadroTexto 3"/>
        <xdr:cNvSpPr txBox="1"/>
      </xdr:nvSpPr>
      <xdr:spPr>
        <a:xfrm>
          <a:off x="0" y="3657600"/>
          <a:ext cx="400050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LIC. ARACELI DUARTE PIÑA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COORDINADORA DE PRESUPUESTO Y FINANZAS</a:t>
          </a:r>
        </a:p>
      </xdr:txBody>
    </xdr:sp>
    <xdr:clientData/>
  </xdr:twoCellAnchor>
  <xdr:twoCellAnchor>
    <xdr:from>
      <xdr:col>5</xdr:col>
      <xdr:colOff>19050</xdr:colOff>
      <xdr:row>23</xdr:row>
      <xdr:rowOff>0</xdr:rowOff>
    </xdr:from>
    <xdr:to>
      <xdr:col>8</xdr:col>
      <xdr:colOff>933450</xdr:colOff>
      <xdr:row>27</xdr:row>
      <xdr:rowOff>133350</xdr:rowOff>
    </xdr:to>
    <xdr:sp macro="" textlink="">
      <xdr:nvSpPr>
        <xdr:cNvPr id="5" name="CuadroTexto 4"/>
        <xdr:cNvSpPr txBox="1"/>
      </xdr:nvSpPr>
      <xdr:spPr>
        <a:xfrm>
          <a:off x="4348595" y="4814455"/>
          <a:ext cx="3771900" cy="791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000"/>
        </a:p>
        <a:p>
          <a:pPr algn="ctr"/>
          <a:r>
            <a:rPr lang="es-MX" sz="1000"/>
            <a:t>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y L.A.E. JULIETA M. SÁENZ SEPÚLVEDA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FINANCIERA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438150</xdr:colOff>
      <xdr:row>3</xdr:row>
      <xdr:rowOff>114300</xdr:rowOff>
    </xdr:from>
    <xdr:to>
      <xdr:col>8</xdr:col>
      <xdr:colOff>914400</xdr:colOff>
      <xdr:row>4</xdr:row>
      <xdr:rowOff>142875</xdr:rowOff>
    </xdr:to>
    <xdr:pic>
      <xdr:nvPicPr>
        <xdr:cNvPr id="35857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600075"/>
          <a:ext cx="3333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38100</xdr:rowOff>
        </xdr:from>
        <xdr:to>
          <xdr:col>2</xdr:col>
          <xdr:colOff>942975</xdr:colOff>
          <xdr:row>6</xdr:row>
          <xdr:rowOff>133350</xdr:rowOff>
        </xdr:to>
        <xdr:sp macro="" textlink="">
          <xdr:nvSpPr>
            <xdr:cNvPr id="21505" name="Object 1025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9:L76"/>
  <sheetViews>
    <sheetView showGridLines="0" tabSelected="1" topLeftCell="A3" zoomScale="110" zoomScaleNormal="110" workbookViewId="0">
      <selection activeCell="B16" sqref="B16"/>
    </sheetView>
  </sheetViews>
  <sheetFormatPr baseColWidth="10" defaultRowHeight="12.75"/>
  <cols>
    <col min="1" max="1" width="34.7109375" customWidth="1"/>
    <col min="2" max="7" width="12.7109375" customWidth="1"/>
  </cols>
  <sheetData>
    <row r="9" spans="1:12">
      <c r="A9" s="13"/>
      <c r="B9" s="13"/>
      <c r="C9" s="13"/>
      <c r="D9" s="13"/>
      <c r="E9" s="13"/>
      <c r="F9" s="13"/>
      <c r="G9" s="13"/>
    </row>
    <row r="10" spans="1:12">
      <c r="A10" s="59" t="s">
        <v>8</v>
      </c>
      <c r="B10" s="59"/>
      <c r="C10" s="59"/>
      <c r="D10" s="59"/>
      <c r="E10" s="59"/>
      <c r="F10" s="59"/>
      <c r="G10" s="59"/>
      <c r="H10" s="10"/>
      <c r="I10" s="10"/>
      <c r="J10" s="10"/>
      <c r="K10" s="10"/>
      <c r="L10" s="10"/>
    </row>
    <row r="11" spans="1:12">
      <c r="A11" s="59" t="s">
        <v>10</v>
      </c>
      <c r="B11" s="59"/>
      <c r="C11" s="59"/>
      <c r="D11" s="59"/>
      <c r="E11" s="59"/>
      <c r="F11" s="59"/>
      <c r="G11" s="59"/>
      <c r="H11" s="10"/>
      <c r="I11" s="10"/>
      <c r="J11" s="10"/>
      <c r="K11" s="10"/>
      <c r="L11" s="10"/>
    </row>
    <row r="12" spans="1:12">
      <c r="A12" s="59" t="s">
        <v>133</v>
      </c>
      <c r="B12" s="59"/>
      <c r="C12" s="59"/>
      <c r="D12" s="59"/>
      <c r="E12" s="59"/>
      <c r="F12" s="59"/>
      <c r="G12" s="59"/>
      <c r="H12" s="10"/>
      <c r="I12" s="10"/>
      <c r="J12" s="10"/>
      <c r="K12" s="10"/>
      <c r="L12" s="10"/>
    </row>
    <row r="13" spans="1:12">
      <c r="A13" s="60" t="s">
        <v>11</v>
      </c>
      <c r="B13" s="60"/>
      <c r="C13" s="60"/>
      <c r="D13" s="60"/>
      <c r="E13" s="60"/>
      <c r="F13" s="60"/>
      <c r="G13" s="60"/>
      <c r="H13" s="10"/>
      <c r="I13" s="10"/>
      <c r="J13" s="10"/>
      <c r="K13" s="10"/>
      <c r="L13" s="10"/>
    </row>
    <row r="14" spans="1:12">
      <c r="A14" s="61" t="s">
        <v>12</v>
      </c>
      <c r="B14" s="64" t="s">
        <v>13</v>
      </c>
      <c r="C14" s="65"/>
      <c r="D14" s="65"/>
      <c r="E14" s="65"/>
      <c r="F14" s="66"/>
      <c r="G14" s="67" t="s">
        <v>14</v>
      </c>
    </row>
    <row r="15" spans="1:12" ht="22.5">
      <c r="A15" s="62"/>
      <c r="B15" s="17" t="s">
        <v>15</v>
      </c>
      <c r="C15" s="17" t="s">
        <v>16</v>
      </c>
      <c r="D15" s="17" t="s">
        <v>6</v>
      </c>
      <c r="E15" s="17" t="s">
        <v>7</v>
      </c>
      <c r="F15" s="18" t="s">
        <v>17</v>
      </c>
      <c r="G15" s="68"/>
    </row>
    <row r="16" spans="1:12">
      <c r="A16" s="63"/>
      <c r="B16" s="19">
        <v>1</v>
      </c>
      <c r="C16" s="19">
        <v>2</v>
      </c>
      <c r="D16" s="19" t="s">
        <v>18</v>
      </c>
      <c r="E16" s="19">
        <v>4</v>
      </c>
      <c r="F16" s="20">
        <v>5</v>
      </c>
      <c r="G16" s="21" t="s">
        <v>19</v>
      </c>
    </row>
    <row r="17" spans="1:7">
      <c r="A17" s="33" t="s">
        <v>20</v>
      </c>
      <c r="B17" s="28">
        <v>0</v>
      </c>
      <c r="C17" s="28">
        <v>0</v>
      </c>
      <c r="D17" s="28">
        <f>B17+C17</f>
        <v>0</v>
      </c>
      <c r="E17" s="28">
        <v>0</v>
      </c>
      <c r="F17" s="34">
        <v>0</v>
      </c>
      <c r="G17" s="35">
        <f t="shared" ref="G17:G28" si="0">F17-B17</f>
        <v>0</v>
      </c>
    </row>
    <row r="18" spans="1:7">
      <c r="A18" s="33" t="s">
        <v>21</v>
      </c>
      <c r="B18" s="28">
        <v>0</v>
      </c>
      <c r="C18" s="28">
        <v>0</v>
      </c>
      <c r="D18" s="28">
        <f t="shared" ref="D18:D30" si="1">B18+C18</f>
        <v>0</v>
      </c>
      <c r="E18" s="28">
        <v>0</v>
      </c>
      <c r="F18" s="34">
        <v>0</v>
      </c>
      <c r="G18" s="35">
        <f t="shared" si="0"/>
        <v>0</v>
      </c>
    </row>
    <row r="19" spans="1:7">
      <c r="A19" s="33" t="s">
        <v>22</v>
      </c>
      <c r="B19" s="28">
        <v>0</v>
      </c>
      <c r="C19" s="28">
        <v>0</v>
      </c>
      <c r="D19" s="28">
        <f t="shared" si="1"/>
        <v>0</v>
      </c>
      <c r="E19" s="28">
        <v>0</v>
      </c>
      <c r="F19" s="34">
        <v>0</v>
      </c>
      <c r="G19" s="35">
        <f t="shared" si="0"/>
        <v>0</v>
      </c>
    </row>
    <row r="20" spans="1:7">
      <c r="A20" s="33" t="s">
        <v>23</v>
      </c>
      <c r="B20" s="28">
        <v>0</v>
      </c>
      <c r="C20" s="28">
        <v>0</v>
      </c>
      <c r="D20" s="28">
        <f t="shared" si="1"/>
        <v>0</v>
      </c>
      <c r="E20" s="28">
        <v>0</v>
      </c>
      <c r="F20" s="34">
        <v>0</v>
      </c>
      <c r="G20" s="35">
        <f t="shared" si="0"/>
        <v>0</v>
      </c>
    </row>
    <row r="21" spans="1:7">
      <c r="A21" s="33" t="s">
        <v>24</v>
      </c>
      <c r="B21" s="28">
        <f>B22+B23</f>
        <v>0</v>
      </c>
      <c r="C21" s="28">
        <f>C22+C23</f>
        <v>0</v>
      </c>
      <c r="D21" s="28">
        <f t="shared" si="1"/>
        <v>0</v>
      </c>
      <c r="E21" s="28">
        <f>E22+E23</f>
        <v>0</v>
      </c>
      <c r="F21" s="34">
        <f>F22+F23</f>
        <v>0</v>
      </c>
      <c r="G21" s="35">
        <f t="shared" si="0"/>
        <v>0</v>
      </c>
    </row>
    <row r="22" spans="1:7">
      <c r="A22" s="36" t="s">
        <v>25</v>
      </c>
      <c r="B22" s="28">
        <v>0</v>
      </c>
      <c r="C22" s="28">
        <v>0</v>
      </c>
      <c r="D22" s="28">
        <f t="shared" si="1"/>
        <v>0</v>
      </c>
      <c r="E22" s="28">
        <v>0</v>
      </c>
      <c r="F22" s="34">
        <v>0</v>
      </c>
      <c r="G22" s="35">
        <f t="shared" si="0"/>
        <v>0</v>
      </c>
    </row>
    <row r="23" spans="1:7">
      <c r="A23" s="36" t="s">
        <v>26</v>
      </c>
      <c r="B23" s="28">
        <v>0</v>
      </c>
      <c r="C23" s="28">
        <v>0</v>
      </c>
      <c r="D23" s="28">
        <f t="shared" si="1"/>
        <v>0</v>
      </c>
      <c r="E23" s="28">
        <v>0</v>
      </c>
      <c r="F23" s="34">
        <v>0</v>
      </c>
      <c r="G23" s="35">
        <f t="shared" si="0"/>
        <v>0</v>
      </c>
    </row>
    <row r="24" spans="1:7">
      <c r="A24" s="33" t="s">
        <v>27</v>
      </c>
      <c r="B24" s="28">
        <f>B25+B26</f>
        <v>0</v>
      </c>
      <c r="C24" s="28">
        <f>C25+C26</f>
        <v>0</v>
      </c>
      <c r="D24" s="28">
        <f t="shared" si="1"/>
        <v>0</v>
      </c>
      <c r="E24" s="28">
        <f>E25+E26</f>
        <v>0</v>
      </c>
      <c r="F24" s="34">
        <f>F25+F26</f>
        <v>0</v>
      </c>
      <c r="G24" s="35">
        <f t="shared" si="0"/>
        <v>0</v>
      </c>
    </row>
    <row r="25" spans="1:7">
      <c r="A25" s="36" t="s">
        <v>25</v>
      </c>
      <c r="B25" s="28">
        <v>0</v>
      </c>
      <c r="C25" s="28">
        <v>0</v>
      </c>
      <c r="D25" s="28">
        <f t="shared" si="1"/>
        <v>0</v>
      </c>
      <c r="E25" s="28">
        <v>0</v>
      </c>
      <c r="F25" s="34">
        <v>0</v>
      </c>
      <c r="G25" s="35">
        <f t="shared" si="0"/>
        <v>0</v>
      </c>
    </row>
    <row r="26" spans="1:7">
      <c r="A26" s="36" t="s">
        <v>26</v>
      </c>
      <c r="B26" s="28">
        <v>0</v>
      </c>
      <c r="C26" s="28">
        <v>0</v>
      </c>
      <c r="D26" s="28">
        <f t="shared" si="1"/>
        <v>0</v>
      </c>
      <c r="E26" s="28">
        <v>0</v>
      </c>
      <c r="F26" s="34">
        <v>0</v>
      </c>
      <c r="G26" s="35">
        <f t="shared" si="0"/>
        <v>0</v>
      </c>
    </row>
    <row r="27" spans="1:7">
      <c r="A27" s="33" t="s">
        <v>28</v>
      </c>
      <c r="B27" s="28">
        <v>55000000</v>
      </c>
      <c r="C27" s="28">
        <v>0</v>
      </c>
      <c r="D27" s="28">
        <f>B27+C27</f>
        <v>55000000</v>
      </c>
      <c r="E27" s="28">
        <v>0</v>
      </c>
      <c r="F27" s="54">
        <v>50568585</v>
      </c>
      <c r="G27" s="35">
        <f t="shared" si="0"/>
        <v>-4431415</v>
      </c>
    </row>
    <row r="28" spans="1:7">
      <c r="A28" s="33" t="s">
        <v>29</v>
      </c>
      <c r="B28" s="28">
        <v>0</v>
      </c>
      <c r="C28" s="28">
        <v>0</v>
      </c>
      <c r="D28" s="28">
        <f t="shared" si="1"/>
        <v>0</v>
      </c>
      <c r="E28" s="28">
        <v>0</v>
      </c>
      <c r="F28" s="34">
        <v>0</v>
      </c>
      <c r="G28" s="35">
        <f t="shared" si="0"/>
        <v>0</v>
      </c>
    </row>
    <row r="29" spans="1:7" ht="22.5">
      <c r="A29" s="33" t="s">
        <v>30</v>
      </c>
      <c r="B29" s="28">
        <v>1463303880</v>
      </c>
      <c r="C29" s="28">
        <v>64862426</v>
      </c>
      <c r="D29" s="28">
        <f>B29+C29</f>
        <v>1528166306</v>
      </c>
      <c r="E29" s="28">
        <v>0</v>
      </c>
      <c r="F29" s="28">
        <v>1528166306</v>
      </c>
      <c r="G29" s="35">
        <f>F29-B29</f>
        <v>64862426</v>
      </c>
    </row>
    <row r="30" spans="1:7">
      <c r="A30" s="33" t="s">
        <v>31</v>
      </c>
      <c r="B30" s="28">
        <v>0</v>
      </c>
      <c r="C30" s="28">
        <v>0</v>
      </c>
      <c r="D30" s="28">
        <f t="shared" si="1"/>
        <v>0</v>
      </c>
      <c r="E30" s="28">
        <v>0</v>
      </c>
      <c r="F30" s="34">
        <v>0</v>
      </c>
      <c r="G30" s="35">
        <f>F30-B30</f>
        <v>0</v>
      </c>
    </row>
    <row r="31" spans="1:7">
      <c r="A31" s="52" t="s">
        <v>32</v>
      </c>
      <c r="B31" s="37">
        <f>B19+B20+B21+B24+B27+B28+B29+B30</f>
        <v>1518303880</v>
      </c>
      <c r="C31" s="37">
        <f>C19+C20+C21+C24+C27+C28+C29+C30</f>
        <v>64862426</v>
      </c>
      <c r="D31" s="37">
        <f>B31+C31</f>
        <v>1583166306</v>
      </c>
      <c r="E31" s="37">
        <f>E19+E20+E21+E24+E27+E28+E29+E30</f>
        <v>0</v>
      </c>
      <c r="F31" s="38">
        <f>F19+F20+F21+F24+F27+F28+F29+F30</f>
        <v>1578734891</v>
      </c>
      <c r="G31" s="39"/>
    </row>
    <row r="32" spans="1:7">
      <c r="A32" s="69"/>
      <c r="B32" s="69"/>
      <c r="C32" s="69"/>
      <c r="D32" s="70"/>
      <c r="E32" s="71" t="s">
        <v>58</v>
      </c>
      <c r="F32" s="71"/>
      <c r="G32" s="40">
        <f>F31-B31</f>
        <v>60431011</v>
      </c>
    </row>
    <row r="33" spans="1:7">
      <c r="A33" s="14"/>
      <c r="B33" s="14"/>
      <c r="C33" s="14"/>
      <c r="D33" s="14"/>
      <c r="E33" s="15"/>
      <c r="F33" s="15"/>
      <c r="G33" s="16"/>
    </row>
    <row r="34" spans="1:7">
      <c r="A34" s="61" t="s">
        <v>33</v>
      </c>
      <c r="B34" s="64" t="s">
        <v>13</v>
      </c>
      <c r="C34" s="65"/>
      <c r="D34" s="65"/>
      <c r="E34" s="65"/>
      <c r="F34" s="66"/>
      <c r="G34" s="72" t="s">
        <v>14</v>
      </c>
    </row>
    <row r="35" spans="1:7" ht="22.5">
      <c r="A35" s="62"/>
      <c r="B35" s="17" t="s">
        <v>15</v>
      </c>
      <c r="C35" s="17" t="s">
        <v>16</v>
      </c>
      <c r="D35" s="17" t="s">
        <v>6</v>
      </c>
      <c r="E35" s="17" t="s">
        <v>7</v>
      </c>
      <c r="F35" s="18" t="s">
        <v>17</v>
      </c>
      <c r="G35" s="73"/>
    </row>
    <row r="36" spans="1:7">
      <c r="A36" s="63"/>
      <c r="B36" s="19">
        <v>1</v>
      </c>
      <c r="C36" s="19">
        <v>2</v>
      </c>
      <c r="D36" s="19" t="s">
        <v>18</v>
      </c>
      <c r="E36" s="19">
        <v>4</v>
      </c>
      <c r="F36" s="20">
        <v>5</v>
      </c>
      <c r="G36" s="22" t="s">
        <v>34</v>
      </c>
    </row>
    <row r="37" spans="1:7">
      <c r="A37" s="41" t="s">
        <v>35</v>
      </c>
      <c r="B37" s="42">
        <f t="shared" ref="B37:G37" si="2">B38+B39+B40+B41+B44+B47+B48+B49</f>
        <v>0</v>
      </c>
      <c r="C37" s="42">
        <f t="shared" si="2"/>
        <v>0</v>
      </c>
      <c r="D37" s="42">
        <f t="shared" si="2"/>
        <v>0</v>
      </c>
      <c r="E37" s="42">
        <f t="shared" si="2"/>
        <v>0</v>
      </c>
      <c r="F37" s="43">
        <f t="shared" si="2"/>
        <v>0</v>
      </c>
      <c r="G37" s="44">
        <f t="shared" si="2"/>
        <v>0</v>
      </c>
    </row>
    <row r="38" spans="1:7">
      <c r="A38" s="45" t="s">
        <v>36</v>
      </c>
      <c r="B38" s="28">
        <v>0</v>
      </c>
      <c r="C38" s="28">
        <v>0</v>
      </c>
      <c r="D38" s="28">
        <f t="shared" ref="D38:D46" si="3">B38+C38</f>
        <v>0</v>
      </c>
      <c r="E38" s="28">
        <v>0</v>
      </c>
      <c r="F38" s="34">
        <v>0</v>
      </c>
      <c r="G38" s="35">
        <f t="shared" ref="G38:G49" si="4">F38-B38</f>
        <v>0</v>
      </c>
    </row>
    <row r="39" spans="1:7">
      <c r="A39" s="45" t="s">
        <v>37</v>
      </c>
      <c r="B39" s="28">
        <v>0</v>
      </c>
      <c r="C39" s="28">
        <v>0</v>
      </c>
      <c r="D39" s="28">
        <f t="shared" si="3"/>
        <v>0</v>
      </c>
      <c r="E39" s="28">
        <v>0</v>
      </c>
      <c r="F39" s="34">
        <v>0</v>
      </c>
      <c r="G39" s="35">
        <f t="shared" si="4"/>
        <v>0</v>
      </c>
    </row>
    <row r="40" spans="1:7">
      <c r="A40" s="45" t="s">
        <v>38</v>
      </c>
      <c r="B40" s="28">
        <v>0</v>
      </c>
      <c r="C40" s="28">
        <v>0</v>
      </c>
      <c r="D40" s="28">
        <f t="shared" si="3"/>
        <v>0</v>
      </c>
      <c r="E40" s="28">
        <v>0</v>
      </c>
      <c r="F40" s="34">
        <v>0</v>
      </c>
      <c r="G40" s="35">
        <f t="shared" si="4"/>
        <v>0</v>
      </c>
    </row>
    <row r="41" spans="1:7">
      <c r="A41" s="45" t="s">
        <v>39</v>
      </c>
      <c r="B41" s="28">
        <f>B42+B43</f>
        <v>0</v>
      </c>
      <c r="C41" s="28">
        <f>C42+C43</f>
        <v>0</v>
      </c>
      <c r="D41" s="28">
        <f t="shared" si="3"/>
        <v>0</v>
      </c>
      <c r="E41" s="28">
        <f>E42+E43</f>
        <v>0</v>
      </c>
      <c r="F41" s="34">
        <f>F42+F43</f>
        <v>0</v>
      </c>
      <c r="G41" s="35">
        <f t="shared" si="4"/>
        <v>0</v>
      </c>
    </row>
    <row r="42" spans="1:7">
      <c r="A42" s="45" t="s">
        <v>40</v>
      </c>
      <c r="B42" s="28">
        <v>0</v>
      </c>
      <c r="C42" s="28">
        <v>0</v>
      </c>
      <c r="D42" s="28">
        <f t="shared" si="3"/>
        <v>0</v>
      </c>
      <c r="E42" s="28">
        <v>0</v>
      </c>
      <c r="F42" s="34">
        <v>0</v>
      </c>
      <c r="G42" s="35">
        <f t="shared" si="4"/>
        <v>0</v>
      </c>
    </row>
    <row r="43" spans="1:7">
      <c r="A43" s="45" t="s">
        <v>41</v>
      </c>
      <c r="B43" s="28">
        <v>0</v>
      </c>
      <c r="C43" s="28">
        <v>0</v>
      </c>
      <c r="D43" s="28">
        <f t="shared" si="3"/>
        <v>0</v>
      </c>
      <c r="E43" s="28">
        <v>0</v>
      </c>
      <c r="F43" s="34">
        <v>0</v>
      </c>
      <c r="G43" s="35">
        <f t="shared" si="4"/>
        <v>0</v>
      </c>
    </row>
    <row r="44" spans="1:7">
      <c r="A44" s="45" t="s">
        <v>42</v>
      </c>
      <c r="B44" s="28">
        <f>B45+B46</f>
        <v>0</v>
      </c>
      <c r="C44" s="28">
        <f>C45+C46</f>
        <v>0</v>
      </c>
      <c r="D44" s="28">
        <f t="shared" si="3"/>
        <v>0</v>
      </c>
      <c r="E44" s="28">
        <f>E45+E46</f>
        <v>0</v>
      </c>
      <c r="F44" s="34">
        <f>F45+F46</f>
        <v>0</v>
      </c>
      <c r="G44" s="35">
        <f t="shared" si="4"/>
        <v>0</v>
      </c>
    </row>
    <row r="45" spans="1:7">
      <c r="A45" s="45" t="s">
        <v>40</v>
      </c>
      <c r="B45" s="28">
        <v>0</v>
      </c>
      <c r="C45" s="28">
        <v>0</v>
      </c>
      <c r="D45" s="28">
        <f t="shared" si="3"/>
        <v>0</v>
      </c>
      <c r="E45" s="28">
        <v>0</v>
      </c>
      <c r="F45" s="34">
        <v>0</v>
      </c>
      <c r="G45" s="35">
        <f t="shared" si="4"/>
        <v>0</v>
      </c>
    </row>
    <row r="46" spans="1:7">
      <c r="A46" s="45" t="s">
        <v>41</v>
      </c>
      <c r="B46" s="28">
        <v>0</v>
      </c>
      <c r="C46" s="28">
        <v>0</v>
      </c>
      <c r="D46" s="28">
        <f t="shared" si="3"/>
        <v>0</v>
      </c>
      <c r="E46" s="28">
        <v>0</v>
      </c>
      <c r="F46" s="34">
        <v>0</v>
      </c>
      <c r="G46" s="35">
        <f t="shared" si="4"/>
        <v>0</v>
      </c>
    </row>
    <row r="47" spans="1:7">
      <c r="A47" s="45" t="s">
        <v>43</v>
      </c>
      <c r="B47" s="28">
        <v>0</v>
      </c>
      <c r="C47" s="28">
        <v>0</v>
      </c>
      <c r="D47" s="28">
        <v>0</v>
      </c>
      <c r="E47" s="28">
        <v>0</v>
      </c>
      <c r="F47" s="34">
        <v>0</v>
      </c>
      <c r="G47" s="35">
        <f t="shared" si="4"/>
        <v>0</v>
      </c>
    </row>
    <row r="48" spans="1:7" ht="22.5">
      <c r="A48" s="45" t="s">
        <v>44</v>
      </c>
      <c r="B48" s="28">
        <v>0</v>
      </c>
      <c r="C48" s="28">
        <v>0</v>
      </c>
      <c r="D48" s="28">
        <v>0</v>
      </c>
      <c r="E48" s="28">
        <v>0</v>
      </c>
      <c r="F48" s="34">
        <v>0</v>
      </c>
      <c r="G48" s="35">
        <f t="shared" si="4"/>
        <v>0</v>
      </c>
    </row>
    <row r="49" spans="1:8">
      <c r="A49" s="45" t="s">
        <v>45</v>
      </c>
      <c r="B49" s="28">
        <v>0</v>
      </c>
      <c r="C49" s="28">
        <v>0</v>
      </c>
      <c r="D49" s="28">
        <v>0</v>
      </c>
      <c r="E49" s="28">
        <v>0</v>
      </c>
      <c r="F49" s="34">
        <v>0</v>
      </c>
      <c r="G49" s="35">
        <f t="shared" si="4"/>
        <v>0</v>
      </c>
    </row>
    <row r="50" spans="1:8">
      <c r="A50" s="41" t="s">
        <v>46</v>
      </c>
      <c r="B50" s="42">
        <f t="shared" ref="B50:G50" si="5">B51+B52+B53+B54</f>
        <v>1518303880</v>
      </c>
      <c r="C50" s="42">
        <f t="shared" si="5"/>
        <v>64862426</v>
      </c>
      <c r="D50" s="42">
        <f t="shared" si="5"/>
        <v>1583166306</v>
      </c>
      <c r="E50" s="42">
        <f t="shared" si="5"/>
        <v>0</v>
      </c>
      <c r="F50" s="43">
        <f t="shared" si="5"/>
        <v>1578734891</v>
      </c>
      <c r="G50" s="44">
        <f t="shared" si="5"/>
        <v>60431011</v>
      </c>
    </row>
    <row r="51" spans="1:8">
      <c r="A51" s="45" t="s">
        <v>47</v>
      </c>
      <c r="B51" s="28">
        <v>0</v>
      </c>
      <c r="C51" s="28">
        <v>0</v>
      </c>
      <c r="D51" s="28">
        <f>B51+C51</f>
        <v>0</v>
      </c>
      <c r="E51" s="28">
        <v>0</v>
      </c>
      <c r="F51" s="34">
        <v>0</v>
      </c>
      <c r="G51" s="35">
        <f>F51-B51</f>
        <v>0</v>
      </c>
    </row>
    <row r="52" spans="1:8">
      <c r="A52" s="45" t="s">
        <v>48</v>
      </c>
      <c r="B52" s="28">
        <v>55000000</v>
      </c>
      <c r="C52" s="28">
        <v>0</v>
      </c>
      <c r="D52" s="28">
        <f>B52+C52</f>
        <v>55000000</v>
      </c>
      <c r="E52" s="28">
        <v>0</v>
      </c>
      <c r="F52" s="54">
        <v>50568585</v>
      </c>
      <c r="G52" s="35">
        <f>F52-B52</f>
        <v>-4431415</v>
      </c>
    </row>
    <row r="53" spans="1:8" ht="22.5">
      <c r="A53" s="45" t="s">
        <v>44</v>
      </c>
      <c r="B53" s="28">
        <v>1463303880</v>
      </c>
      <c r="C53" s="28">
        <v>64862426</v>
      </c>
      <c r="D53" s="28">
        <f>B53+C53</f>
        <v>1528166306</v>
      </c>
      <c r="E53" s="28">
        <v>0</v>
      </c>
      <c r="F53" s="28">
        <v>1528166306</v>
      </c>
      <c r="G53" s="35">
        <f>F53-B53</f>
        <v>64862426</v>
      </c>
      <c r="H53" s="4"/>
    </row>
    <row r="54" spans="1:8">
      <c r="A54" s="45" t="s">
        <v>45</v>
      </c>
      <c r="B54" s="28">
        <v>0</v>
      </c>
      <c r="C54" s="28">
        <v>0</v>
      </c>
      <c r="D54" s="28">
        <v>0</v>
      </c>
      <c r="E54" s="28">
        <v>0</v>
      </c>
      <c r="F54" s="34">
        <v>0</v>
      </c>
      <c r="G54" s="35">
        <f>F54-B54</f>
        <v>0</v>
      </c>
    </row>
    <row r="55" spans="1:8">
      <c r="A55" s="41" t="s">
        <v>49</v>
      </c>
      <c r="B55" s="42">
        <f t="shared" ref="B55:G55" si="6">B56</f>
        <v>0</v>
      </c>
      <c r="C55" s="42">
        <f>C56</f>
        <v>0</v>
      </c>
      <c r="D55" s="42">
        <f t="shared" si="6"/>
        <v>0</v>
      </c>
      <c r="E55" s="42">
        <f t="shared" si="6"/>
        <v>0</v>
      </c>
      <c r="F55" s="43">
        <f t="shared" si="6"/>
        <v>0</v>
      </c>
      <c r="G55" s="44">
        <f t="shared" si="6"/>
        <v>0</v>
      </c>
    </row>
    <row r="56" spans="1:8">
      <c r="A56" s="45" t="s">
        <v>50</v>
      </c>
      <c r="B56" s="28">
        <v>0</v>
      </c>
      <c r="C56" s="28">
        <v>0</v>
      </c>
      <c r="D56" s="28">
        <v>0</v>
      </c>
      <c r="E56" s="28">
        <v>0</v>
      </c>
      <c r="F56" s="34">
        <v>0</v>
      </c>
      <c r="G56" s="35">
        <f>F56-B56</f>
        <v>0</v>
      </c>
    </row>
    <row r="57" spans="1:8">
      <c r="A57" s="51" t="s">
        <v>32</v>
      </c>
      <c r="B57" s="37">
        <f>B37+B50+B55</f>
        <v>1518303880</v>
      </c>
      <c r="C57" s="37">
        <f>C37+C50+C55</f>
        <v>64862426</v>
      </c>
      <c r="D57" s="37">
        <f>D37+D50+D55</f>
        <v>1583166306</v>
      </c>
      <c r="E57" s="42">
        <f>E37+E50+E55</f>
        <v>0</v>
      </c>
      <c r="F57" s="43">
        <f>F37+F50+F55</f>
        <v>1578734891</v>
      </c>
      <c r="G57" s="39"/>
    </row>
    <row r="58" spans="1:8">
      <c r="A58" s="56"/>
      <c r="B58" s="56"/>
      <c r="C58" s="56"/>
      <c r="D58" s="56"/>
      <c r="E58" s="57" t="s">
        <v>58</v>
      </c>
      <c r="F58" s="58"/>
      <c r="G58" s="40">
        <f>G37+G50+G55</f>
        <v>60431011</v>
      </c>
    </row>
    <row r="59" spans="1:8">
      <c r="A59" s="8"/>
      <c r="B59" s="9"/>
      <c r="C59" s="9"/>
      <c r="D59" s="9"/>
      <c r="E59" s="8"/>
      <c r="F59" s="9"/>
      <c r="G59" s="9"/>
    </row>
    <row r="70" spans="6:7">
      <c r="F70" s="12"/>
      <c r="G70" s="12"/>
    </row>
    <row r="71" spans="6:7">
      <c r="F71" s="12"/>
      <c r="G71" s="12"/>
    </row>
    <row r="72" spans="6:7">
      <c r="F72" s="12"/>
      <c r="G72" s="12"/>
    </row>
    <row r="73" spans="6:7">
      <c r="F73" s="12"/>
      <c r="G73" s="12"/>
    </row>
    <row r="74" spans="6:7">
      <c r="F74" s="12"/>
      <c r="G74" s="12"/>
    </row>
    <row r="75" spans="6:7">
      <c r="F75" s="12"/>
      <c r="G75" s="12"/>
    </row>
    <row r="76" spans="6:7">
      <c r="F76" s="12"/>
    </row>
  </sheetData>
  <mergeCells count="14">
    <mergeCell ref="A58:D58"/>
    <mergeCell ref="E58:F58"/>
    <mergeCell ref="A10:G10"/>
    <mergeCell ref="A11:G11"/>
    <mergeCell ref="A12:G12"/>
    <mergeCell ref="A13:G13"/>
    <mergeCell ref="A14:A16"/>
    <mergeCell ref="B14:F14"/>
    <mergeCell ref="G14:G15"/>
    <mergeCell ref="A32:D32"/>
    <mergeCell ref="E32:F32"/>
    <mergeCell ref="A34:A36"/>
    <mergeCell ref="B34:F34"/>
    <mergeCell ref="G34:G35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6" shapeId="25601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47625</xdr:rowOff>
              </from>
              <to>
                <xdr:col>0</xdr:col>
                <xdr:colOff>1276350</xdr:colOff>
                <xdr:row>6</xdr:row>
                <xdr:rowOff>142875</xdr:rowOff>
              </to>
            </anchor>
          </objectPr>
        </oleObject>
      </mc:Choice>
      <mc:Fallback>
        <oleObject progId="CorelDraw.Graphic.16" shapeId="2560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0:I29"/>
  <sheetViews>
    <sheetView showGridLines="0" zoomScale="110" zoomScaleNormal="110" workbookViewId="0">
      <selection activeCell="C15" sqref="C15"/>
    </sheetView>
  </sheetViews>
  <sheetFormatPr baseColWidth="10" defaultColWidth="9.140625" defaultRowHeight="12.75"/>
  <cols>
    <col min="1" max="1" width="2.5703125" customWidth="1"/>
    <col min="2" max="2" width="37.28515625" customWidth="1"/>
    <col min="3" max="8" width="14.28515625" customWidth="1"/>
    <col min="9" max="9" width="4.140625" customWidth="1"/>
  </cols>
  <sheetData>
    <row r="10" spans="1:9" ht="12" customHeight="1">
      <c r="A10" s="75" t="s">
        <v>8</v>
      </c>
      <c r="B10" s="75"/>
      <c r="C10" s="75"/>
      <c r="D10" s="75"/>
      <c r="E10" s="75"/>
      <c r="F10" s="75"/>
      <c r="G10" s="75"/>
      <c r="H10" s="75"/>
      <c r="I10" s="1"/>
    </row>
    <row r="11" spans="1:9" ht="12" customHeight="1">
      <c r="A11" s="75" t="s">
        <v>56</v>
      </c>
      <c r="B11" s="75"/>
      <c r="C11" s="75"/>
      <c r="D11" s="75"/>
      <c r="E11" s="75"/>
      <c r="F11" s="75"/>
      <c r="G11" s="75"/>
      <c r="H11" s="75"/>
      <c r="I11" s="1"/>
    </row>
    <row r="12" spans="1:9" ht="12.75" customHeight="1">
      <c r="A12" s="75" t="s">
        <v>133</v>
      </c>
      <c r="B12" s="75"/>
      <c r="C12" s="75"/>
      <c r="D12" s="75"/>
      <c r="E12" s="75"/>
      <c r="F12" s="75"/>
      <c r="G12" s="75"/>
      <c r="H12" s="75"/>
    </row>
    <row r="13" spans="1:9" ht="12" customHeight="1">
      <c r="A13" s="75" t="s">
        <v>9</v>
      </c>
      <c r="B13" s="75"/>
      <c r="C13" s="75"/>
      <c r="D13" s="75"/>
      <c r="E13" s="75"/>
      <c r="F13" s="75"/>
      <c r="G13" s="75"/>
      <c r="H13" s="75"/>
      <c r="I13" s="1"/>
    </row>
    <row r="14" spans="1:9" ht="39.950000000000003" customHeight="1">
      <c r="A14" s="76" t="s">
        <v>87</v>
      </c>
      <c r="B14" s="76"/>
      <c r="C14" s="17" t="s">
        <v>88</v>
      </c>
      <c r="D14" s="23" t="s">
        <v>89</v>
      </c>
      <c r="E14" s="23" t="s">
        <v>90</v>
      </c>
      <c r="F14" s="23" t="s">
        <v>91</v>
      </c>
      <c r="G14" s="23" t="s">
        <v>92</v>
      </c>
      <c r="H14" s="23" t="s">
        <v>132</v>
      </c>
      <c r="I14" s="1"/>
    </row>
    <row r="15" spans="1:9" ht="15" customHeight="1">
      <c r="A15" s="24"/>
      <c r="B15" s="25"/>
      <c r="C15" s="26" t="s">
        <v>0</v>
      </c>
      <c r="D15" s="27" t="s">
        <v>1</v>
      </c>
      <c r="E15" s="27" t="s">
        <v>2</v>
      </c>
      <c r="F15" s="27" t="s">
        <v>3</v>
      </c>
      <c r="G15" s="27" t="s">
        <v>4</v>
      </c>
      <c r="H15" s="27" t="s">
        <v>5</v>
      </c>
      <c r="I15" s="1"/>
    </row>
    <row r="16" spans="1:9" ht="17.100000000000001" customHeight="1">
      <c r="A16" s="46"/>
      <c r="B16" s="47" t="s">
        <v>93</v>
      </c>
      <c r="C16" s="28">
        <v>1518303880</v>
      </c>
      <c r="D16" s="29">
        <v>64862426</v>
      </c>
      <c r="E16" s="29">
        <f>C16+D16</f>
        <v>1583166306</v>
      </c>
      <c r="F16" s="30">
        <v>1578480465</v>
      </c>
      <c r="G16" s="30">
        <v>1578480465</v>
      </c>
      <c r="H16" s="29">
        <f>E16-F16</f>
        <v>4685841</v>
      </c>
      <c r="I16" s="1"/>
    </row>
    <row r="17" spans="1:9" ht="21.95" customHeight="1">
      <c r="A17" s="77" t="s">
        <v>57</v>
      </c>
      <c r="B17" s="77"/>
      <c r="C17" s="31">
        <f t="shared" ref="C17:H17" si="0">C16</f>
        <v>1518303880</v>
      </c>
      <c r="D17" s="32">
        <f t="shared" si="0"/>
        <v>64862426</v>
      </c>
      <c r="E17" s="32">
        <f t="shared" si="0"/>
        <v>1583166306</v>
      </c>
      <c r="F17" s="32">
        <f t="shared" si="0"/>
        <v>1578480465</v>
      </c>
      <c r="G17" s="32">
        <f t="shared" si="0"/>
        <v>1578480465</v>
      </c>
      <c r="H17" s="32">
        <f t="shared" si="0"/>
        <v>4685841</v>
      </c>
      <c r="I17" s="1"/>
    </row>
    <row r="18" spans="1:9" ht="0.95" customHeight="1">
      <c r="A18" s="78"/>
      <c r="B18" s="78"/>
      <c r="C18" s="78"/>
      <c r="D18" s="78"/>
      <c r="E18" s="78"/>
      <c r="F18" s="78"/>
      <c r="G18" s="78"/>
      <c r="H18" s="78"/>
      <c r="I18" s="1"/>
    </row>
    <row r="19" spans="1:9" ht="41.1" customHeight="1">
      <c r="A19" s="1"/>
      <c r="B19" s="74"/>
      <c r="C19" s="74"/>
      <c r="D19" s="74"/>
      <c r="E19" s="74"/>
      <c r="F19" s="74"/>
      <c r="G19" s="74"/>
      <c r="H19" s="74"/>
      <c r="I19" s="1"/>
    </row>
    <row r="28" spans="1:9">
      <c r="G28" s="3"/>
    </row>
    <row r="29" spans="1:9">
      <c r="C29" s="3"/>
    </row>
  </sheetData>
  <mergeCells count="8">
    <mergeCell ref="B19:H19"/>
    <mergeCell ref="A11:H11"/>
    <mergeCell ref="A12:H12"/>
    <mergeCell ref="A10:H10"/>
    <mergeCell ref="A13:H13"/>
    <mergeCell ref="A14:B14"/>
    <mergeCell ref="A17:B17"/>
    <mergeCell ref="A18:H18"/>
  </mergeCells>
  <printOptions horizontalCentered="1"/>
  <pageMargins left="0.35433070866141736" right="0.35433070866141736" top="0.47244094488188981" bottom="0.43307086614173229" header="0.51181102362204722" footer="0.51181102362204722"/>
  <pageSetup scale="75" pageOrder="overThenDown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6" shapeId="23558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47625</xdr:rowOff>
              </from>
              <to>
                <xdr:col>1</xdr:col>
                <xdr:colOff>1104900</xdr:colOff>
                <xdr:row>6</xdr:row>
                <xdr:rowOff>142875</xdr:rowOff>
              </to>
            </anchor>
          </objectPr>
        </oleObject>
      </mc:Choice>
      <mc:Fallback>
        <oleObject progId="CorelDraw.Graphic.16" shapeId="23558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0:J32"/>
  <sheetViews>
    <sheetView showGridLines="0" zoomScale="110" zoomScaleNormal="110" workbookViewId="0">
      <selection activeCell="D15" sqref="D15"/>
    </sheetView>
  </sheetViews>
  <sheetFormatPr baseColWidth="10" defaultColWidth="9.140625" defaultRowHeight="12.75"/>
  <cols>
    <col min="1" max="2" width="2.5703125" customWidth="1"/>
    <col min="3" max="3" width="32.5703125" customWidth="1"/>
    <col min="4" max="9" width="14.28515625" customWidth="1"/>
    <col min="10" max="10" width="4.140625" customWidth="1"/>
  </cols>
  <sheetData>
    <row r="10" spans="1:10" ht="12" customHeight="1">
      <c r="A10" s="75" t="s">
        <v>8</v>
      </c>
      <c r="B10" s="75"/>
      <c r="C10" s="75"/>
      <c r="D10" s="75"/>
      <c r="E10" s="75"/>
      <c r="F10" s="75"/>
      <c r="G10" s="75"/>
      <c r="H10" s="75"/>
      <c r="I10" s="75"/>
      <c r="J10" s="1"/>
    </row>
    <row r="11" spans="1:10" ht="12" customHeight="1">
      <c r="A11" s="75" t="s">
        <v>55</v>
      </c>
      <c r="B11" s="75"/>
      <c r="C11" s="75"/>
      <c r="D11" s="75"/>
      <c r="E11" s="75"/>
      <c r="F11" s="75"/>
      <c r="G11" s="75"/>
      <c r="H11" s="75"/>
      <c r="I11" s="75"/>
      <c r="J11" s="1"/>
    </row>
    <row r="12" spans="1:10">
      <c r="A12" s="75" t="s">
        <v>133</v>
      </c>
      <c r="B12" s="75"/>
      <c r="C12" s="75"/>
      <c r="D12" s="75"/>
      <c r="E12" s="75"/>
      <c r="F12" s="75"/>
      <c r="G12" s="75"/>
      <c r="H12" s="75"/>
      <c r="I12" s="75"/>
    </row>
    <row r="13" spans="1:10" ht="12" customHeight="1">
      <c r="A13" s="75" t="s">
        <v>9</v>
      </c>
      <c r="B13" s="75"/>
      <c r="C13" s="75"/>
      <c r="D13" s="75"/>
      <c r="E13" s="75"/>
      <c r="F13" s="75"/>
      <c r="G13" s="75"/>
      <c r="H13" s="75"/>
      <c r="I13" s="75"/>
      <c r="J13" s="1"/>
    </row>
    <row r="14" spans="1:10" ht="39.950000000000003" customHeight="1">
      <c r="A14" s="76" t="s">
        <v>87</v>
      </c>
      <c r="B14" s="76"/>
      <c r="C14" s="76"/>
      <c r="D14" s="17" t="s">
        <v>88</v>
      </c>
      <c r="E14" s="23" t="s">
        <v>89</v>
      </c>
      <c r="F14" s="23" t="s">
        <v>90</v>
      </c>
      <c r="G14" s="23" t="s">
        <v>91</v>
      </c>
      <c r="H14" s="23" t="s">
        <v>92</v>
      </c>
      <c r="I14" s="23" t="s">
        <v>94</v>
      </c>
      <c r="J14" s="1"/>
    </row>
    <row r="15" spans="1:10" ht="15" customHeight="1">
      <c r="A15" s="24"/>
      <c r="B15" s="25"/>
      <c r="C15" s="25"/>
      <c r="D15" s="26" t="s">
        <v>0</v>
      </c>
      <c r="E15" s="27" t="s">
        <v>1</v>
      </c>
      <c r="F15" s="27" t="s">
        <v>2</v>
      </c>
      <c r="G15" s="27" t="s">
        <v>3</v>
      </c>
      <c r="H15" s="27" t="s">
        <v>4</v>
      </c>
      <c r="I15" s="27" t="s">
        <v>5</v>
      </c>
      <c r="J15" s="1"/>
    </row>
    <row r="16" spans="1:10" ht="17.100000000000001" customHeight="1">
      <c r="A16" s="82" t="s">
        <v>95</v>
      </c>
      <c r="B16" s="83"/>
      <c r="C16" s="84"/>
      <c r="D16" s="28">
        <v>1518303880</v>
      </c>
      <c r="E16" s="29">
        <v>59177072</v>
      </c>
      <c r="F16" s="29">
        <f>D16+E16</f>
        <v>1577480952</v>
      </c>
      <c r="G16" s="30">
        <v>1572795111</v>
      </c>
      <c r="H16" s="30">
        <v>1572795111</v>
      </c>
      <c r="I16" s="29">
        <f>F16-G16</f>
        <v>4685841</v>
      </c>
      <c r="J16" s="1"/>
    </row>
    <row r="17" spans="1:10" ht="17.100000000000001" customHeight="1">
      <c r="A17" s="85" t="s">
        <v>86</v>
      </c>
      <c r="B17" s="86"/>
      <c r="C17" s="87"/>
      <c r="D17" s="28">
        <v>0</v>
      </c>
      <c r="E17" s="29">
        <v>5685354</v>
      </c>
      <c r="F17" s="29">
        <f>D17+E17</f>
        <v>5685354</v>
      </c>
      <c r="G17" s="29">
        <v>5685354</v>
      </c>
      <c r="H17" s="29">
        <v>5685354</v>
      </c>
      <c r="I17" s="29">
        <f>F17-G17</f>
        <v>0</v>
      </c>
      <c r="J17" s="1"/>
    </row>
    <row r="18" spans="1:10" ht="21.95" customHeight="1">
      <c r="A18" s="79" t="s">
        <v>57</v>
      </c>
      <c r="B18" s="80"/>
      <c r="C18" s="81"/>
      <c r="D18" s="31">
        <f t="shared" ref="D18:I18" si="0">D16+D17</f>
        <v>1518303880</v>
      </c>
      <c r="E18" s="32">
        <f t="shared" si="0"/>
        <v>64862426</v>
      </c>
      <c r="F18" s="32">
        <f t="shared" si="0"/>
        <v>1583166306</v>
      </c>
      <c r="G18" s="32">
        <f t="shared" si="0"/>
        <v>1578480465</v>
      </c>
      <c r="H18" s="32">
        <f t="shared" si="0"/>
        <v>1578480465</v>
      </c>
      <c r="I18" s="32">
        <f t="shared" si="0"/>
        <v>4685841</v>
      </c>
      <c r="J18" s="1"/>
    </row>
    <row r="19" spans="1:10" ht="0.95" customHeight="1">
      <c r="A19" s="78"/>
      <c r="B19" s="78"/>
      <c r="C19" s="78"/>
      <c r="D19" s="78"/>
      <c r="E19" s="78"/>
      <c r="F19" s="78"/>
      <c r="G19" s="78"/>
      <c r="H19" s="78"/>
      <c r="I19" s="78"/>
      <c r="J19" s="1"/>
    </row>
    <row r="20" spans="1:10" ht="41.1" customHeight="1">
      <c r="A20" s="1"/>
      <c r="B20" s="74" t="s">
        <v>51</v>
      </c>
      <c r="C20" s="74"/>
      <c r="D20" s="74"/>
      <c r="E20" s="74"/>
      <c r="F20" s="74"/>
      <c r="G20" s="74"/>
      <c r="H20" s="74"/>
      <c r="I20" s="74"/>
      <c r="J20" s="1"/>
    </row>
    <row r="21" spans="1:10" ht="30" customHeight="1">
      <c r="A21" s="1"/>
      <c r="B21" s="1"/>
      <c r="C21" s="1"/>
      <c r="D21" s="1"/>
      <c r="E21" s="1"/>
      <c r="F21" s="55"/>
      <c r="G21" s="1"/>
      <c r="H21" s="1"/>
      <c r="I21" s="1"/>
      <c r="J21" s="1"/>
    </row>
    <row r="25" spans="1:10">
      <c r="G25" s="6"/>
      <c r="H25" s="6"/>
      <c r="I25" s="6"/>
    </row>
    <row r="26" spans="1:10">
      <c r="E26" s="4"/>
      <c r="F26" s="4"/>
      <c r="G26" s="4"/>
      <c r="H26" s="6"/>
      <c r="I26" s="6"/>
    </row>
    <row r="27" spans="1:10">
      <c r="E27" s="4"/>
      <c r="F27" s="4"/>
      <c r="G27" s="4"/>
      <c r="H27" s="6"/>
      <c r="I27" s="6"/>
    </row>
    <row r="28" spans="1:10">
      <c r="E28" s="4"/>
      <c r="F28" s="4"/>
      <c r="G28" s="4"/>
      <c r="H28" s="6"/>
      <c r="I28" s="6"/>
    </row>
    <row r="29" spans="1:10">
      <c r="E29" s="4"/>
      <c r="F29" s="6"/>
      <c r="G29" s="6"/>
      <c r="H29" s="6"/>
      <c r="I29" s="6"/>
    </row>
    <row r="30" spans="1:10">
      <c r="F30" s="6"/>
      <c r="G30" s="6"/>
      <c r="H30" s="6"/>
      <c r="I30" s="6"/>
    </row>
    <row r="31" spans="1:10">
      <c r="F31" s="6"/>
      <c r="G31" s="6"/>
      <c r="H31" s="6"/>
      <c r="I31" s="6"/>
    </row>
    <row r="32" spans="1:10">
      <c r="G32" s="4"/>
    </row>
  </sheetData>
  <mergeCells count="10">
    <mergeCell ref="A10:I10"/>
    <mergeCell ref="A13:I13"/>
    <mergeCell ref="A14:C14"/>
    <mergeCell ref="A16:C16"/>
    <mergeCell ref="A17:C17"/>
    <mergeCell ref="A18:C18"/>
    <mergeCell ref="A19:I19"/>
    <mergeCell ref="B20:I20"/>
    <mergeCell ref="A11:I11"/>
    <mergeCell ref="A12:I12"/>
  </mergeCells>
  <printOptions horizontalCentered="1"/>
  <pageMargins left="0.35433070866141736" right="0.35433070866141736" top="0.47244094488188981" bottom="0.43307086614173229" header="0.51181102362204722" footer="0.51181102362204722"/>
  <pageSetup scale="75" pageOrder="overThenDown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6" shapeId="24580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47625</xdr:rowOff>
              </from>
              <to>
                <xdr:col>2</xdr:col>
                <xdr:colOff>933450</xdr:colOff>
                <xdr:row>6</xdr:row>
                <xdr:rowOff>142875</xdr:rowOff>
              </to>
            </anchor>
          </objectPr>
        </oleObject>
      </mc:Choice>
      <mc:Fallback>
        <oleObject progId="CorelDraw.Graphic.16" shapeId="2458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0:M51"/>
  <sheetViews>
    <sheetView showGridLines="0" topLeftCell="A13" zoomScale="110" zoomScaleNormal="110" workbookViewId="0">
      <pane xSplit="3" ySplit="3" topLeftCell="D25" activePane="bottomRight" state="frozen"/>
      <selection activeCell="A13" sqref="A13"/>
      <selection pane="topRight" activeCell="D13" sqref="D13"/>
      <selection pane="bottomLeft" activeCell="A16" sqref="A16"/>
      <selection pane="bottomRight" activeCell="C23" sqref="C23"/>
    </sheetView>
  </sheetViews>
  <sheetFormatPr baseColWidth="10" defaultColWidth="9.140625" defaultRowHeight="12.75"/>
  <cols>
    <col min="1" max="2" width="2.5703125" customWidth="1"/>
    <col min="3" max="3" width="50.7109375" customWidth="1"/>
    <col min="4" max="9" width="14.28515625" customWidth="1"/>
    <col min="10" max="10" width="4.140625" customWidth="1"/>
    <col min="11" max="13" width="9.140625" hidden="1" customWidth="1"/>
  </cols>
  <sheetData>
    <row r="10" spans="1:10" ht="12" customHeight="1">
      <c r="A10" s="75" t="s">
        <v>8</v>
      </c>
      <c r="B10" s="75"/>
      <c r="C10" s="75"/>
      <c r="D10" s="75"/>
      <c r="E10" s="75"/>
      <c r="F10" s="75"/>
      <c r="G10" s="75"/>
      <c r="H10" s="75"/>
      <c r="I10" s="75"/>
      <c r="J10" s="1"/>
    </row>
    <row r="11" spans="1:10" ht="12" customHeight="1">
      <c r="A11" s="75" t="s">
        <v>54</v>
      </c>
      <c r="B11" s="75"/>
      <c r="C11" s="75"/>
      <c r="D11" s="75"/>
      <c r="E11" s="75"/>
      <c r="F11" s="75"/>
      <c r="G11" s="75"/>
      <c r="H11" s="75"/>
      <c r="I11" s="75"/>
      <c r="J11" s="1"/>
    </row>
    <row r="12" spans="1:10" ht="12.75" customHeight="1">
      <c r="A12" s="75" t="s">
        <v>133</v>
      </c>
      <c r="B12" s="75"/>
      <c r="C12" s="75"/>
      <c r="D12" s="75"/>
      <c r="E12" s="75"/>
      <c r="F12" s="75"/>
      <c r="G12" s="75"/>
      <c r="H12" s="75"/>
      <c r="I12" s="75"/>
    </row>
    <row r="13" spans="1:10" ht="12" customHeight="1">
      <c r="A13" s="75" t="s">
        <v>9</v>
      </c>
      <c r="B13" s="75"/>
      <c r="C13" s="75"/>
      <c r="D13" s="75"/>
      <c r="E13" s="75"/>
      <c r="F13" s="75"/>
      <c r="G13" s="75"/>
      <c r="H13" s="75"/>
      <c r="I13" s="75"/>
      <c r="J13" s="1"/>
    </row>
    <row r="14" spans="1:10" ht="39.950000000000003" customHeight="1">
      <c r="A14" s="76" t="s">
        <v>87</v>
      </c>
      <c r="B14" s="76"/>
      <c r="C14" s="76"/>
      <c r="D14" s="17" t="s">
        <v>88</v>
      </c>
      <c r="E14" s="23" t="s">
        <v>89</v>
      </c>
      <c r="F14" s="23" t="s">
        <v>90</v>
      </c>
      <c r="G14" s="23" t="s">
        <v>91</v>
      </c>
      <c r="H14" s="23" t="s">
        <v>92</v>
      </c>
      <c r="I14" s="23" t="s">
        <v>94</v>
      </c>
      <c r="J14" s="1"/>
    </row>
    <row r="15" spans="1:10" ht="15" customHeight="1">
      <c r="A15" s="24"/>
      <c r="B15" s="25"/>
      <c r="C15" s="25"/>
      <c r="D15" s="26" t="s">
        <v>0</v>
      </c>
      <c r="E15" s="27" t="s">
        <v>1</v>
      </c>
      <c r="F15" s="27" t="s">
        <v>2</v>
      </c>
      <c r="G15" s="27" t="s">
        <v>3</v>
      </c>
      <c r="H15" s="27" t="s">
        <v>4</v>
      </c>
      <c r="I15" s="27" t="s">
        <v>5</v>
      </c>
      <c r="J15" s="1"/>
    </row>
    <row r="16" spans="1:10" ht="17.100000000000001" customHeight="1">
      <c r="A16" s="46"/>
      <c r="B16" s="88" t="s">
        <v>96</v>
      </c>
      <c r="C16" s="88"/>
      <c r="D16" s="42">
        <f t="shared" ref="D16:I16" si="0">SUM(D17:D21)</f>
        <v>1252582373</v>
      </c>
      <c r="E16" s="48">
        <f t="shared" si="0"/>
        <v>12943507</v>
      </c>
      <c r="F16" s="48">
        <f t="shared" si="0"/>
        <v>1265525880</v>
      </c>
      <c r="G16" s="48">
        <f>SUM(G17:G21)</f>
        <v>1265525880</v>
      </c>
      <c r="H16" s="48">
        <f t="shared" si="0"/>
        <v>1265525880</v>
      </c>
      <c r="I16" s="48">
        <f t="shared" si="0"/>
        <v>0</v>
      </c>
      <c r="J16" s="1"/>
    </row>
    <row r="17" spans="1:12" ht="17.100000000000001" customHeight="1">
      <c r="A17" s="46"/>
      <c r="B17" s="49"/>
      <c r="C17" s="47" t="s">
        <v>97</v>
      </c>
      <c r="D17" s="28">
        <v>356158798</v>
      </c>
      <c r="E17" s="29">
        <f>F17-D17</f>
        <v>-24734695</v>
      </c>
      <c r="F17" s="29">
        <v>331424103</v>
      </c>
      <c r="G17" s="29">
        <v>331424103</v>
      </c>
      <c r="H17" s="29">
        <v>331424103</v>
      </c>
      <c r="I17" s="29">
        <f>F17-G17</f>
        <v>0</v>
      </c>
      <c r="J17" s="1"/>
      <c r="L17" s="11" t="s">
        <v>77</v>
      </c>
    </row>
    <row r="18" spans="1:12" ht="17.100000000000001" customHeight="1">
      <c r="A18" s="46"/>
      <c r="B18" s="49"/>
      <c r="C18" s="47" t="s">
        <v>98</v>
      </c>
      <c r="D18" s="28">
        <v>342687364</v>
      </c>
      <c r="E18" s="29">
        <f t="shared" ref="E18:E47" si="1">F18-D18</f>
        <v>-203717</v>
      </c>
      <c r="F18" s="29">
        <v>342483647</v>
      </c>
      <c r="G18" s="29">
        <v>342483647</v>
      </c>
      <c r="H18" s="29">
        <v>342483647</v>
      </c>
      <c r="I18" s="29">
        <f>F18-G18</f>
        <v>0</v>
      </c>
      <c r="J18" s="1"/>
      <c r="L18" s="11" t="s">
        <v>78</v>
      </c>
    </row>
    <row r="19" spans="1:12" ht="17.100000000000001" customHeight="1">
      <c r="A19" s="46"/>
      <c r="B19" s="49"/>
      <c r="C19" s="47" t="s">
        <v>99</v>
      </c>
      <c r="D19" s="28">
        <v>156456976</v>
      </c>
      <c r="E19" s="29">
        <f t="shared" si="1"/>
        <v>7047920</v>
      </c>
      <c r="F19" s="29">
        <v>163504896</v>
      </c>
      <c r="G19" s="29">
        <v>163504896</v>
      </c>
      <c r="H19" s="29">
        <v>163504896</v>
      </c>
      <c r="I19" s="29">
        <f>F19-G19</f>
        <v>0</v>
      </c>
      <c r="J19" s="1"/>
      <c r="L19" s="11" t="s">
        <v>79</v>
      </c>
    </row>
    <row r="20" spans="1:12" ht="17.100000000000001" customHeight="1">
      <c r="A20" s="46"/>
      <c r="B20" s="49"/>
      <c r="C20" s="47" t="s">
        <v>100</v>
      </c>
      <c r="D20" s="28">
        <v>130195147</v>
      </c>
      <c r="E20" s="29">
        <f t="shared" si="1"/>
        <v>14540407</v>
      </c>
      <c r="F20" s="29">
        <v>144735554</v>
      </c>
      <c r="G20" s="29">
        <v>144735554</v>
      </c>
      <c r="H20" s="29">
        <v>144735554</v>
      </c>
      <c r="I20" s="29">
        <f>F20-G20</f>
        <v>0</v>
      </c>
      <c r="J20" s="1"/>
      <c r="L20" s="11" t="s">
        <v>80</v>
      </c>
    </row>
    <row r="21" spans="1:12" ht="17.100000000000001" customHeight="1">
      <c r="A21" s="46"/>
      <c r="B21" s="49"/>
      <c r="C21" s="47" t="s">
        <v>101</v>
      </c>
      <c r="D21" s="28">
        <v>267084088</v>
      </c>
      <c r="E21" s="29">
        <f t="shared" si="1"/>
        <v>16293592</v>
      </c>
      <c r="F21" s="29">
        <v>283377680</v>
      </c>
      <c r="G21" s="29">
        <v>283377680</v>
      </c>
      <c r="H21" s="29">
        <v>283377680</v>
      </c>
      <c r="I21" s="29">
        <f>F21-G21</f>
        <v>0</v>
      </c>
      <c r="J21" s="1"/>
      <c r="L21" s="11" t="s">
        <v>81</v>
      </c>
    </row>
    <row r="22" spans="1:12" ht="17.100000000000001" customHeight="1">
      <c r="A22" s="46"/>
      <c r="B22" s="88" t="s">
        <v>102</v>
      </c>
      <c r="C22" s="88"/>
      <c r="D22" s="42">
        <f t="shared" ref="D22:I22" si="2">SUM(D23:D29)</f>
        <v>30710551</v>
      </c>
      <c r="E22" s="48">
        <f t="shared" si="2"/>
        <v>-11918995</v>
      </c>
      <c r="F22" s="48">
        <f t="shared" si="2"/>
        <v>18791556</v>
      </c>
      <c r="G22" s="48">
        <f t="shared" si="2"/>
        <v>17221535</v>
      </c>
      <c r="H22" s="48">
        <f t="shared" si="2"/>
        <v>17221535</v>
      </c>
      <c r="I22" s="48">
        <f t="shared" si="2"/>
        <v>1570021</v>
      </c>
      <c r="J22" s="1"/>
      <c r="L22" s="11"/>
    </row>
    <row r="23" spans="1:12" ht="20.25" customHeight="1">
      <c r="A23" s="46"/>
      <c r="B23" s="49"/>
      <c r="C23" s="47" t="s">
        <v>103</v>
      </c>
      <c r="D23" s="28">
        <v>18214054</v>
      </c>
      <c r="E23" s="29">
        <f>F23-D23</f>
        <v>-11780275</v>
      </c>
      <c r="F23" s="29">
        <v>6433779</v>
      </c>
      <c r="G23" s="30">
        <v>5870894</v>
      </c>
      <c r="H23" s="30">
        <v>5870894</v>
      </c>
      <c r="I23" s="29">
        <f>F23-G23</f>
        <v>562885</v>
      </c>
      <c r="J23" s="1"/>
      <c r="K23" s="5"/>
      <c r="L23" s="11" t="s">
        <v>59</v>
      </c>
    </row>
    <row r="24" spans="1:12" ht="17.100000000000001" customHeight="1">
      <c r="A24" s="46"/>
      <c r="B24" s="49"/>
      <c r="C24" s="47" t="s">
        <v>104</v>
      </c>
      <c r="D24" s="28">
        <v>3922554</v>
      </c>
      <c r="E24" s="29">
        <f t="shared" si="1"/>
        <v>487391</v>
      </c>
      <c r="F24" s="29">
        <v>4409945</v>
      </c>
      <c r="G24" s="30">
        <v>4046094</v>
      </c>
      <c r="H24" s="30">
        <v>4046094</v>
      </c>
      <c r="I24" s="29">
        <f t="shared" ref="I24:I29" si="3">F24-G24</f>
        <v>363851</v>
      </c>
      <c r="J24" s="1"/>
      <c r="K24" s="5"/>
      <c r="L24" s="11" t="s">
        <v>60</v>
      </c>
    </row>
    <row r="25" spans="1:12" ht="17.100000000000001" customHeight="1">
      <c r="A25" s="46"/>
      <c r="B25" s="49"/>
      <c r="C25" s="47" t="s">
        <v>105</v>
      </c>
      <c r="D25" s="28">
        <v>2158470</v>
      </c>
      <c r="E25" s="29">
        <f t="shared" si="1"/>
        <v>-963081</v>
      </c>
      <c r="F25" s="29">
        <v>1195389</v>
      </c>
      <c r="G25" s="30">
        <v>890886</v>
      </c>
      <c r="H25" s="30">
        <v>890886</v>
      </c>
      <c r="I25" s="29">
        <f t="shared" si="3"/>
        <v>304503</v>
      </c>
      <c r="J25" s="1"/>
      <c r="K25" s="5"/>
      <c r="L25" s="11" t="s">
        <v>61</v>
      </c>
    </row>
    <row r="26" spans="1:12" ht="17.100000000000001" customHeight="1">
      <c r="A26" s="46"/>
      <c r="B26" s="49"/>
      <c r="C26" s="47" t="s">
        <v>106</v>
      </c>
      <c r="D26" s="28">
        <v>176005</v>
      </c>
      <c r="E26" s="29">
        <f t="shared" si="1"/>
        <v>-125008</v>
      </c>
      <c r="F26" s="29">
        <v>50997</v>
      </c>
      <c r="G26" s="30">
        <v>13229</v>
      </c>
      <c r="H26" s="30">
        <v>13229</v>
      </c>
      <c r="I26" s="29">
        <f t="shared" si="3"/>
        <v>37768</v>
      </c>
      <c r="J26" s="1"/>
      <c r="K26" s="5"/>
      <c r="L26" s="11" t="s">
        <v>62</v>
      </c>
    </row>
    <row r="27" spans="1:12" ht="17.100000000000001" customHeight="1">
      <c r="A27" s="46"/>
      <c r="B27" s="49"/>
      <c r="C27" s="47" t="s">
        <v>107</v>
      </c>
      <c r="D27" s="28">
        <v>1229013</v>
      </c>
      <c r="E27" s="29">
        <f t="shared" si="1"/>
        <v>117137</v>
      </c>
      <c r="F27" s="29">
        <v>1346150</v>
      </c>
      <c r="G27" s="30">
        <v>1266638</v>
      </c>
      <c r="H27" s="30">
        <v>1266638</v>
      </c>
      <c r="I27" s="29">
        <f t="shared" si="3"/>
        <v>79512</v>
      </c>
      <c r="J27" s="1"/>
      <c r="K27" s="5"/>
      <c r="L27" s="11" t="s">
        <v>63</v>
      </c>
    </row>
    <row r="28" spans="1:12" ht="17.100000000000001" customHeight="1">
      <c r="A28" s="46"/>
      <c r="B28" s="49"/>
      <c r="C28" s="47" t="s">
        <v>108</v>
      </c>
      <c r="D28" s="28">
        <v>4576455</v>
      </c>
      <c r="E28" s="29">
        <f t="shared" si="1"/>
        <v>507017</v>
      </c>
      <c r="F28" s="29">
        <v>5083472</v>
      </c>
      <c r="G28" s="30">
        <v>5029339</v>
      </c>
      <c r="H28" s="30">
        <v>5029339</v>
      </c>
      <c r="I28" s="29">
        <f t="shared" si="3"/>
        <v>54133</v>
      </c>
      <c r="J28" s="1"/>
      <c r="K28" s="5"/>
      <c r="L28" s="11" t="s">
        <v>64</v>
      </c>
    </row>
    <row r="29" spans="1:12" ht="17.100000000000001" customHeight="1">
      <c r="A29" s="46"/>
      <c r="B29" s="49"/>
      <c r="C29" s="47" t="s">
        <v>109</v>
      </c>
      <c r="D29" s="28">
        <v>434000</v>
      </c>
      <c r="E29" s="29">
        <f t="shared" si="1"/>
        <v>-162176</v>
      </c>
      <c r="F29" s="29">
        <v>271824</v>
      </c>
      <c r="G29" s="30">
        <v>104455</v>
      </c>
      <c r="H29" s="30">
        <v>104455</v>
      </c>
      <c r="I29" s="29">
        <f t="shared" si="3"/>
        <v>167369</v>
      </c>
      <c r="J29" s="1"/>
      <c r="K29" s="5"/>
      <c r="L29" s="11" t="s">
        <v>65</v>
      </c>
    </row>
    <row r="30" spans="1:12" ht="17.100000000000001" customHeight="1">
      <c r="A30" s="46"/>
      <c r="B30" s="88" t="s">
        <v>110</v>
      </c>
      <c r="C30" s="88"/>
      <c r="D30" s="42">
        <f t="shared" ref="D30:I30" si="4">SUM(D31:D39)</f>
        <v>185285089</v>
      </c>
      <c r="E30" s="48">
        <f t="shared" si="4"/>
        <v>58342425</v>
      </c>
      <c r="F30" s="48">
        <f t="shared" si="4"/>
        <v>243627514</v>
      </c>
      <c r="G30" s="48">
        <f t="shared" si="4"/>
        <v>240511694</v>
      </c>
      <c r="H30" s="48">
        <f t="shared" si="4"/>
        <v>240511694</v>
      </c>
      <c r="I30" s="48">
        <f t="shared" si="4"/>
        <v>3115820</v>
      </c>
      <c r="J30" s="1"/>
      <c r="L30" s="11"/>
    </row>
    <row r="31" spans="1:12" ht="17.100000000000001" customHeight="1">
      <c r="A31" s="46"/>
      <c r="B31" s="49"/>
      <c r="C31" s="47" t="s">
        <v>111</v>
      </c>
      <c r="D31" s="28">
        <v>43455146</v>
      </c>
      <c r="E31" s="29">
        <f t="shared" si="1"/>
        <v>-2325832</v>
      </c>
      <c r="F31" s="29">
        <v>41129314</v>
      </c>
      <c r="G31" s="30">
        <v>40622245</v>
      </c>
      <c r="H31" s="30">
        <v>40622245</v>
      </c>
      <c r="I31" s="29">
        <f t="shared" ref="I31:I39" si="5">F31-G31</f>
        <v>507069</v>
      </c>
      <c r="J31" s="1"/>
      <c r="K31" s="5"/>
      <c r="L31" s="11" t="s">
        <v>66</v>
      </c>
    </row>
    <row r="32" spans="1:12" ht="17.100000000000001" customHeight="1">
      <c r="A32" s="46"/>
      <c r="B32" s="49"/>
      <c r="C32" s="47" t="s">
        <v>112</v>
      </c>
      <c r="D32" s="28">
        <v>24296997</v>
      </c>
      <c r="E32" s="29">
        <f t="shared" si="1"/>
        <v>-2353624</v>
      </c>
      <c r="F32" s="29">
        <v>21943373</v>
      </c>
      <c r="G32" s="30">
        <v>21859589</v>
      </c>
      <c r="H32" s="30">
        <v>21859589</v>
      </c>
      <c r="I32" s="29">
        <f t="shared" si="5"/>
        <v>83784</v>
      </c>
      <c r="J32" s="1"/>
      <c r="K32" s="5"/>
      <c r="L32" s="11" t="s">
        <v>67</v>
      </c>
    </row>
    <row r="33" spans="1:12" ht="17.100000000000001" customHeight="1">
      <c r="A33" s="46"/>
      <c r="B33" s="49"/>
      <c r="C33" s="47" t="s">
        <v>113</v>
      </c>
      <c r="D33" s="28">
        <v>43857146</v>
      </c>
      <c r="E33" s="29">
        <f t="shared" si="1"/>
        <v>-13272828</v>
      </c>
      <c r="F33" s="29">
        <v>30584318</v>
      </c>
      <c r="G33" s="30">
        <v>29943446</v>
      </c>
      <c r="H33" s="30">
        <v>29943446</v>
      </c>
      <c r="I33" s="29">
        <f t="shared" si="5"/>
        <v>640872</v>
      </c>
      <c r="J33" s="1"/>
      <c r="K33" s="5"/>
      <c r="L33" s="11" t="s">
        <v>68</v>
      </c>
    </row>
    <row r="34" spans="1:12" ht="17.100000000000001" customHeight="1">
      <c r="A34" s="46"/>
      <c r="B34" s="49"/>
      <c r="C34" s="47" t="s">
        <v>114</v>
      </c>
      <c r="D34" s="28">
        <v>8699379</v>
      </c>
      <c r="E34" s="29">
        <f t="shared" si="1"/>
        <v>1762405</v>
      </c>
      <c r="F34" s="29">
        <v>10461784</v>
      </c>
      <c r="G34" s="30">
        <v>9841183</v>
      </c>
      <c r="H34" s="30">
        <v>9841183</v>
      </c>
      <c r="I34" s="29">
        <f t="shared" si="5"/>
        <v>620601</v>
      </c>
      <c r="J34" s="1"/>
      <c r="K34" s="5"/>
      <c r="L34" s="11" t="s">
        <v>69</v>
      </c>
    </row>
    <row r="35" spans="1:12" ht="17.100000000000001" customHeight="1">
      <c r="A35" s="46"/>
      <c r="B35" s="49"/>
      <c r="C35" s="47" t="s">
        <v>115</v>
      </c>
      <c r="D35" s="28">
        <v>30902938</v>
      </c>
      <c r="E35" s="29">
        <f t="shared" si="1"/>
        <v>7135858</v>
      </c>
      <c r="F35" s="29">
        <v>38038796</v>
      </c>
      <c r="G35" s="30">
        <v>37489021</v>
      </c>
      <c r="H35" s="30">
        <v>37489021</v>
      </c>
      <c r="I35" s="29">
        <f t="shared" si="5"/>
        <v>549775</v>
      </c>
      <c r="J35" s="1"/>
      <c r="K35" s="5"/>
      <c r="L35" s="11" t="s">
        <v>70</v>
      </c>
    </row>
    <row r="36" spans="1:12" ht="17.100000000000001" customHeight="1">
      <c r="A36" s="46"/>
      <c r="B36" s="49"/>
      <c r="C36" s="47" t="s">
        <v>116</v>
      </c>
      <c r="D36" s="28">
        <v>0</v>
      </c>
      <c r="E36" s="29">
        <f t="shared" si="1"/>
        <v>0</v>
      </c>
      <c r="F36" s="29">
        <v>0</v>
      </c>
      <c r="G36" s="30">
        <v>0</v>
      </c>
      <c r="H36" s="30">
        <v>0</v>
      </c>
      <c r="I36" s="29">
        <f t="shared" si="5"/>
        <v>0</v>
      </c>
      <c r="J36" s="1"/>
      <c r="K36" s="5"/>
      <c r="L36" s="11" t="s">
        <v>71</v>
      </c>
    </row>
    <row r="37" spans="1:12" ht="17.100000000000001" customHeight="1">
      <c r="A37" s="46"/>
      <c r="B37" s="49"/>
      <c r="C37" s="47" t="s">
        <v>117</v>
      </c>
      <c r="D37" s="28">
        <v>2966117</v>
      </c>
      <c r="E37" s="29">
        <f t="shared" si="1"/>
        <v>2405860</v>
      </c>
      <c r="F37" s="29">
        <v>5371977</v>
      </c>
      <c r="G37" s="30">
        <v>4702254</v>
      </c>
      <c r="H37" s="30">
        <v>4702254</v>
      </c>
      <c r="I37" s="29">
        <f t="shared" si="5"/>
        <v>669723</v>
      </c>
      <c r="J37" s="1"/>
      <c r="K37" s="5"/>
      <c r="L37" s="11" t="s">
        <v>72</v>
      </c>
    </row>
    <row r="38" spans="1:12" ht="17.100000000000001" customHeight="1">
      <c r="A38" s="46"/>
      <c r="B38" s="49"/>
      <c r="C38" s="47" t="s">
        <v>118</v>
      </c>
      <c r="D38" s="28">
        <v>1000000</v>
      </c>
      <c r="E38" s="29">
        <f t="shared" si="1"/>
        <v>3222429</v>
      </c>
      <c r="F38" s="29">
        <v>4222429</v>
      </c>
      <c r="G38" s="30">
        <v>4179550</v>
      </c>
      <c r="H38" s="30">
        <v>4179550</v>
      </c>
      <c r="I38" s="29">
        <f t="shared" si="5"/>
        <v>42879</v>
      </c>
      <c r="J38" s="1"/>
      <c r="K38" s="5"/>
      <c r="L38" s="11" t="s">
        <v>73</v>
      </c>
    </row>
    <row r="39" spans="1:12" ht="17.100000000000001" customHeight="1">
      <c r="A39" s="46"/>
      <c r="B39" s="49"/>
      <c r="C39" s="47" t="s">
        <v>119</v>
      </c>
      <c r="D39" s="28">
        <v>30107366</v>
      </c>
      <c r="E39" s="29">
        <f t="shared" si="1"/>
        <v>61768157</v>
      </c>
      <c r="F39" s="29">
        <v>91875523</v>
      </c>
      <c r="G39" s="30">
        <v>91874406</v>
      </c>
      <c r="H39" s="30">
        <v>91874406</v>
      </c>
      <c r="I39" s="29">
        <f t="shared" si="5"/>
        <v>1117</v>
      </c>
      <c r="J39" s="1"/>
      <c r="K39" s="5"/>
      <c r="L39" s="11" t="s">
        <v>74</v>
      </c>
    </row>
    <row r="40" spans="1:12" ht="17.100000000000001" customHeight="1">
      <c r="A40" s="46"/>
      <c r="B40" s="88" t="s">
        <v>120</v>
      </c>
      <c r="C40" s="88"/>
      <c r="D40" s="42">
        <f t="shared" ref="D40:I40" si="6">SUM(D41:D42)</f>
        <v>49725867</v>
      </c>
      <c r="E40" s="48">
        <f t="shared" si="6"/>
        <v>1848464</v>
      </c>
      <c r="F40" s="48">
        <f t="shared" si="6"/>
        <v>51574331</v>
      </c>
      <c r="G40" s="48">
        <f t="shared" si="6"/>
        <v>51574331</v>
      </c>
      <c r="H40" s="48">
        <f t="shared" si="6"/>
        <v>51574331</v>
      </c>
      <c r="I40" s="48">
        <f t="shared" si="6"/>
        <v>0</v>
      </c>
      <c r="J40" s="1"/>
      <c r="L40" s="11"/>
    </row>
    <row r="41" spans="1:12" ht="17.100000000000001" customHeight="1">
      <c r="A41" s="46"/>
      <c r="B41" s="49"/>
      <c r="C41" s="47" t="s">
        <v>121</v>
      </c>
      <c r="D41" s="28">
        <v>49725867</v>
      </c>
      <c r="E41" s="29">
        <f t="shared" si="1"/>
        <v>-242</v>
      </c>
      <c r="F41" s="29">
        <v>49725625</v>
      </c>
      <c r="G41" s="29">
        <v>49725625</v>
      </c>
      <c r="H41" s="29">
        <v>49725625</v>
      </c>
      <c r="I41" s="29">
        <f>F41-G41</f>
        <v>0</v>
      </c>
      <c r="J41" s="1"/>
      <c r="L41" s="11" t="s">
        <v>75</v>
      </c>
    </row>
    <row r="42" spans="1:12" ht="17.100000000000001" customHeight="1">
      <c r="A42" s="46"/>
      <c r="B42" s="49"/>
      <c r="C42" s="47" t="s">
        <v>122</v>
      </c>
      <c r="D42" s="28">
        <v>0</v>
      </c>
      <c r="E42" s="29">
        <f t="shared" si="1"/>
        <v>1848706</v>
      </c>
      <c r="F42" s="29">
        <v>1848706</v>
      </c>
      <c r="G42" s="29">
        <v>1848706</v>
      </c>
      <c r="H42" s="29">
        <v>1848706</v>
      </c>
      <c r="I42" s="29">
        <f>F42-G42</f>
        <v>0</v>
      </c>
      <c r="J42" s="1"/>
      <c r="L42" s="11" t="s">
        <v>76</v>
      </c>
    </row>
    <row r="43" spans="1:12" ht="17.100000000000001" customHeight="1">
      <c r="A43" s="46"/>
      <c r="B43" s="88" t="s">
        <v>123</v>
      </c>
      <c r="C43" s="88"/>
      <c r="D43" s="42">
        <f t="shared" ref="D43:I43" si="7">SUM(D44:D47)</f>
        <v>0</v>
      </c>
      <c r="E43" s="48">
        <f>SUM(E44:E47)</f>
        <v>3647025</v>
      </c>
      <c r="F43" s="48">
        <f>SUM(F44:F47)</f>
        <v>3647025</v>
      </c>
      <c r="G43" s="48">
        <f t="shared" si="7"/>
        <v>3647025</v>
      </c>
      <c r="H43" s="48">
        <f t="shared" si="7"/>
        <v>3647025</v>
      </c>
      <c r="I43" s="48">
        <f t="shared" si="7"/>
        <v>0</v>
      </c>
      <c r="J43" s="1"/>
      <c r="L43" s="11"/>
    </row>
    <row r="44" spans="1:12" ht="17.100000000000001" customHeight="1">
      <c r="A44" s="46"/>
      <c r="B44" s="49"/>
      <c r="C44" s="47" t="s">
        <v>124</v>
      </c>
      <c r="D44" s="28">
        <v>0</v>
      </c>
      <c r="E44" s="29">
        <f t="shared" si="1"/>
        <v>8352</v>
      </c>
      <c r="F44" s="29">
        <v>8352</v>
      </c>
      <c r="G44" s="29">
        <v>8352</v>
      </c>
      <c r="H44" s="29">
        <v>8352</v>
      </c>
      <c r="I44" s="29">
        <f>F44-G44</f>
        <v>0</v>
      </c>
      <c r="J44" s="1"/>
      <c r="K44" s="5"/>
      <c r="L44" s="11" t="s">
        <v>82</v>
      </c>
    </row>
    <row r="45" spans="1:12" ht="17.100000000000001" customHeight="1">
      <c r="A45" s="46"/>
      <c r="B45" s="49"/>
      <c r="C45" s="47" t="s">
        <v>125</v>
      </c>
      <c r="D45" s="28">
        <v>0</v>
      </c>
      <c r="E45" s="29">
        <f t="shared" si="1"/>
        <v>2881086</v>
      </c>
      <c r="F45" s="29">
        <v>2881086</v>
      </c>
      <c r="G45" s="29">
        <v>2881086</v>
      </c>
      <c r="H45" s="29">
        <v>2881086</v>
      </c>
      <c r="I45" s="29">
        <f>F45-G45</f>
        <v>0</v>
      </c>
      <c r="J45" s="1"/>
      <c r="K45" s="5"/>
      <c r="L45" s="11" t="s">
        <v>83</v>
      </c>
    </row>
    <row r="46" spans="1:12" ht="17.100000000000001" customHeight="1">
      <c r="A46" s="46"/>
      <c r="B46" s="49"/>
      <c r="C46" s="47" t="s">
        <v>126</v>
      </c>
      <c r="D46" s="28">
        <v>0</v>
      </c>
      <c r="E46" s="29">
        <f>F46-D46</f>
        <v>0</v>
      </c>
      <c r="F46" s="29">
        <v>0</v>
      </c>
      <c r="G46" s="29">
        <v>0</v>
      </c>
      <c r="H46" s="29">
        <v>0</v>
      </c>
      <c r="I46" s="29">
        <f>F46-G46</f>
        <v>0</v>
      </c>
      <c r="J46" s="1"/>
      <c r="K46" s="5"/>
      <c r="L46" s="11" t="s">
        <v>84</v>
      </c>
    </row>
    <row r="47" spans="1:12" ht="17.100000000000001" customHeight="1">
      <c r="A47" s="46"/>
      <c r="B47" s="49"/>
      <c r="C47" s="47" t="s">
        <v>127</v>
      </c>
      <c r="D47" s="28">
        <v>0</v>
      </c>
      <c r="E47" s="29">
        <f t="shared" si="1"/>
        <v>757587</v>
      </c>
      <c r="F47" s="29">
        <v>757587</v>
      </c>
      <c r="G47" s="29">
        <v>757587</v>
      </c>
      <c r="H47" s="29">
        <v>757587</v>
      </c>
      <c r="I47" s="29">
        <f>F47-G47</f>
        <v>0</v>
      </c>
      <c r="J47" s="1"/>
      <c r="K47" s="5"/>
      <c r="L47" s="11" t="s">
        <v>85</v>
      </c>
    </row>
    <row r="48" spans="1:12" ht="21.95" customHeight="1">
      <c r="A48" s="77" t="s">
        <v>57</v>
      </c>
      <c r="B48" s="77"/>
      <c r="C48" s="77"/>
      <c r="D48" s="31">
        <f t="shared" ref="D48:H48" si="8">D16+D22+D30+D40+D43</f>
        <v>1518303880</v>
      </c>
      <c r="E48" s="32">
        <f t="shared" si="8"/>
        <v>64862426</v>
      </c>
      <c r="F48" s="32">
        <f t="shared" si="8"/>
        <v>1583166306</v>
      </c>
      <c r="G48" s="50">
        <f t="shared" si="8"/>
        <v>1578480465</v>
      </c>
      <c r="H48" s="50">
        <f t="shared" si="8"/>
        <v>1578480465</v>
      </c>
      <c r="I48" s="50">
        <f>I16+I22+I30+I40+I43</f>
        <v>4685841</v>
      </c>
      <c r="J48" s="1"/>
    </row>
    <row r="49" spans="1:10" ht="0.95" customHeight="1">
      <c r="A49" s="78"/>
      <c r="B49" s="78"/>
      <c r="C49" s="78"/>
      <c r="D49" s="78"/>
      <c r="E49" s="78"/>
      <c r="F49" s="78"/>
      <c r="G49" s="78"/>
      <c r="H49" s="78"/>
      <c r="I49" s="78"/>
      <c r="J49" s="1"/>
    </row>
    <row r="50" spans="1:10" ht="40.5" customHeight="1">
      <c r="A50" s="1"/>
      <c r="B50" s="74" t="s">
        <v>52</v>
      </c>
      <c r="C50" s="74"/>
      <c r="D50" s="74"/>
      <c r="E50" s="74"/>
      <c r="F50" s="74"/>
      <c r="G50" s="74"/>
      <c r="H50" s="74"/>
      <c r="I50" s="74"/>
      <c r="J50" s="1"/>
    </row>
    <row r="51" spans="1:10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</sheetData>
  <mergeCells count="13">
    <mergeCell ref="A11:I11"/>
    <mergeCell ref="A12:I12"/>
    <mergeCell ref="A10:I10"/>
    <mergeCell ref="A13:I13"/>
    <mergeCell ref="A14:C14"/>
    <mergeCell ref="B50:I50"/>
    <mergeCell ref="B16:C16"/>
    <mergeCell ref="B22:C22"/>
    <mergeCell ref="B30:C30"/>
    <mergeCell ref="B40:C40"/>
    <mergeCell ref="B43:C43"/>
    <mergeCell ref="A48:C48"/>
    <mergeCell ref="A49:I49"/>
  </mergeCells>
  <printOptions horizontalCentered="1"/>
  <pageMargins left="0.35433070866141736" right="0.35433070866141736" top="0.47244094488188981" bottom="0.43307086614173229" header="0.51181102362204722" footer="0.51181102362204722"/>
  <pageSetup scale="70" pageOrder="overThenDown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6" shapeId="22528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38100</xdr:rowOff>
              </from>
              <to>
                <xdr:col>2</xdr:col>
                <xdr:colOff>933450</xdr:colOff>
                <xdr:row>6</xdr:row>
                <xdr:rowOff>133350</xdr:rowOff>
              </to>
            </anchor>
          </objectPr>
        </oleObject>
      </mc:Choice>
      <mc:Fallback>
        <oleObject progId="CorelDraw.Graphic.16" shapeId="22528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9:S33"/>
  <sheetViews>
    <sheetView showGridLines="0" topLeftCell="A7" zoomScale="110" zoomScaleNormal="110" workbookViewId="0">
      <selection activeCell="E22" sqref="E22"/>
    </sheetView>
  </sheetViews>
  <sheetFormatPr baseColWidth="10" defaultColWidth="9.140625" defaultRowHeight="12.75"/>
  <cols>
    <col min="1" max="2" width="2.5703125" customWidth="1"/>
    <col min="3" max="3" width="31.140625" customWidth="1"/>
    <col min="4" max="9" width="14.28515625" customWidth="1"/>
    <col min="10" max="10" width="4.140625" customWidth="1"/>
  </cols>
  <sheetData>
    <row r="9" spans="1:19" ht="12" customHeight="1">
      <c r="A9" s="75" t="s">
        <v>8</v>
      </c>
      <c r="B9" s="75"/>
      <c r="C9" s="75"/>
      <c r="D9" s="75"/>
      <c r="E9" s="75"/>
      <c r="F9" s="75"/>
      <c r="G9" s="75"/>
      <c r="H9" s="75"/>
      <c r="I9" s="75"/>
      <c r="J9" s="1"/>
    </row>
    <row r="10" spans="1:19" ht="12" customHeight="1">
      <c r="A10" s="75" t="s">
        <v>53</v>
      </c>
      <c r="B10" s="75"/>
      <c r="C10" s="75"/>
      <c r="D10" s="75"/>
      <c r="E10" s="75"/>
      <c r="F10" s="75"/>
      <c r="G10" s="75"/>
      <c r="H10" s="75"/>
      <c r="I10" s="75"/>
      <c r="J10" s="1"/>
    </row>
    <row r="11" spans="1:19" ht="12.75" customHeight="1">
      <c r="A11" s="75" t="s">
        <v>133</v>
      </c>
      <c r="B11" s="75"/>
      <c r="C11" s="75"/>
      <c r="D11" s="75"/>
      <c r="E11" s="75"/>
      <c r="F11" s="75"/>
      <c r="G11" s="75"/>
      <c r="H11" s="75"/>
      <c r="I11" s="75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2" customHeight="1">
      <c r="A12" s="75" t="s">
        <v>9</v>
      </c>
      <c r="B12" s="75"/>
      <c r="C12" s="75"/>
      <c r="D12" s="75"/>
      <c r="E12" s="75"/>
      <c r="F12" s="75"/>
      <c r="G12" s="75"/>
      <c r="H12" s="75"/>
      <c r="I12" s="75"/>
      <c r="J12" s="1"/>
    </row>
    <row r="13" spans="1:19" ht="39.950000000000003" customHeight="1">
      <c r="A13" s="76" t="s">
        <v>87</v>
      </c>
      <c r="B13" s="76"/>
      <c r="C13" s="76"/>
      <c r="D13" s="17" t="s">
        <v>88</v>
      </c>
      <c r="E13" s="23" t="s">
        <v>89</v>
      </c>
      <c r="F13" s="23" t="s">
        <v>90</v>
      </c>
      <c r="G13" s="23" t="s">
        <v>91</v>
      </c>
      <c r="H13" s="23" t="s">
        <v>92</v>
      </c>
      <c r="I13" s="23" t="s">
        <v>94</v>
      </c>
      <c r="J13" s="1"/>
      <c r="M13" s="7"/>
    </row>
    <row r="14" spans="1:19" ht="15" customHeight="1">
      <c r="A14" s="24"/>
      <c r="B14" s="25"/>
      <c r="C14" s="25"/>
      <c r="D14" s="26" t="s">
        <v>0</v>
      </c>
      <c r="E14" s="27" t="s">
        <v>1</v>
      </c>
      <c r="F14" s="27" t="s">
        <v>2</v>
      </c>
      <c r="G14" s="27" t="s">
        <v>3</v>
      </c>
      <c r="H14" s="27" t="s">
        <v>4</v>
      </c>
      <c r="I14" s="27" t="s">
        <v>5</v>
      </c>
      <c r="J14" s="1"/>
      <c r="M14" s="7"/>
    </row>
    <row r="15" spans="1:19" ht="17.100000000000001" customHeight="1">
      <c r="A15" s="46"/>
      <c r="B15" s="88" t="s">
        <v>128</v>
      </c>
      <c r="C15" s="88"/>
      <c r="D15" s="42">
        <f t="shared" ref="D15:I15" si="0">D16</f>
        <v>8771077</v>
      </c>
      <c r="E15" s="42">
        <f t="shared" si="0"/>
        <v>-767114</v>
      </c>
      <c r="F15" s="42">
        <f t="shared" si="0"/>
        <v>8003963</v>
      </c>
      <c r="G15" s="42">
        <f t="shared" si="0"/>
        <v>8003963</v>
      </c>
      <c r="H15" s="42">
        <f t="shared" si="0"/>
        <v>8003963</v>
      </c>
      <c r="I15" s="48">
        <f t="shared" si="0"/>
        <v>0</v>
      </c>
      <c r="J15" s="1"/>
      <c r="M15" s="7"/>
    </row>
    <row r="16" spans="1:19" ht="17.100000000000001" customHeight="1">
      <c r="A16" s="46"/>
      <c r="B16" s="49"/>
      <c r="C16" s="47" t="s">
        <v>129</v>
      </c>
      <c r="D16" s="28">
        <v>8771077</v>
      </c>
      <c r="E16" s="29">
        <f>F16-D16</f>
        <v>-767114</v>
      </c>
      <c r="F16" s="29">
        <v>8003963</v>
      </c>
      <c r="G16" s="29">
        <v>8003963</v>
      </c>
      <c r="H16" s="29">
        <v>8003963</v>
      </c>
      <c r="I16" s="29">
        <f>F16-G16</f>
        <v>0</v>
      </c>
      <c r="J16" s="1"/>
      <c r="M16" s="7"/>
    </row>
    <row r="17" spans="1:13" ht="17.100000000000001" customHeight="1">
      <c r="A17" s="46"/>
      <c r="B17" s="88" t="s">
        <v>130</v>
      </c>
      <c r="C17" s="88"/>
      <c r="D17" s="42">
        <f t="shared" ref="D17:I17" si="1">D18</f>
        <v>1509532803</v>
      </c>
      <c r="E17" s="42">
        <f t="shared" si="1"/>
        <v>65629540</v>
      </c>
      <c r="F17" s="42">
        <f t="shared" si="1"/>
        <v>1575162343</v>
      </c>
      <c r="G17" s="42">
        <f t="shared" si="1"/>
        <v>1570476502</v>
      </c>
      <c r="H17" s="42">
        <f t="shared" si="1"/>
        <v>1570476502</v>
      </c>
      <c r="I17" s="48">
        <f t="shared" si="1"/>
        <v>4685841</v>
      </c>
      <c r="J17" s="1"/>
      <c r="M17" s="7"/>
    </row>
    <row r="18" spans="1:13" ht="17.100000000000001" customHeight="1">
      <c r="A18" s="46"/>
      <c r="B18" s="49"/>
      <c r="C18" s="47" t="s">
        <v>131</v>
      </c>
      <c r="D18" s="28">
        <v>1509532803</v>
      </c>
      <c r="E18" s="29">
        <f>F18-D18</f>
        <v>65629540</v>
      </c>
      <c r="F18" s="28">
        <v>1575162343</v>
      </c>
      <c r="G18" s="30">
        <v>1570476502</v>
      </c>
      <c r="H18" s="30">
        <v>1570476502</v>
      </c>
      <c r="I18" s="29">
        <f>F18-G18</f>
        <v>4685841</v>
      </c>
      <c r="J18" s="1"/>
    </row>
    <row r="19" spans="1:13" ht="21.95" customHeight="1">
      <c r="A19" s="89" t="s">
        <v>57</v>
      </c>
      <c r="B19" s="89"/>
      <c r="C19" s="89"/>
      <c r="D19" s="31">
        <f t="shared" ref="D19:I19" si="2">D15+D17</f>
        <v>1518303880</v>
      </c>
      <c r="E19" s="31">
        <f>E15+E17</f>
        <v>64862426</v>
      </c>
      <c r="F19" s="31">
        <f t="shared" si="2"/>
        <v>1583166306</v>
      </c>
      <c r="G19" s="31">
        <f t="shared" si="2"/>
        <v>1578480465</v>
      </c>
      <c r="H19" s="31">
        <f t="shared" si="2"/>
        <v>1578480465</v>
      </c>
      <c r="I19" s="32">
        <f t="shared" si="2"/>
        <v>4685841</v>
      </c>
      <c r="J19" s="1"/>
    </row>
    <row r="20" spans="1:13" ht="0.95" customHeight="1">
      <c r="A20" s="78"/>
      <c r="B20" s="78"/>
      <c r="C20" s="78"/>
      <c r="D20" s="78"/>
      <c r="E20" s="78"/>
      <c r="F20" s="78"/>
      <c r="G20" s="78"/>
      <c r="H20" s="78"/>
      <c r="I20" s="78"/>
      <c r="J20" s="1"/>
    </row>
    <row r="21" spans="1:13" ht="41.1" customHeight="1">
      <c r="A21" s="1"/>
      <c r="B21" s="74"/>
      <c r="C21" s="74"/>
      <c r="D21" s="74"/>
      <c r="E21" s="74"/>
      <c r="F21" s="74"/>
      <c r="G21" s="74"/>
      <c r="H21" s="74"/>
      <c r="I21" s="74"/>
      <c r="J21" s="1"/>
    </row>
    <row r="22" spans="1:13" ht="30" customHeight="1">
      <c r="A22" s="1"/>
      <c r="B22" s="1"/>
      <c r="C22" s="1"/>
      <c r="D22" s="12"/>
      <c r="E22" s="12"/>
      <c r="F22" s="12"/>
      <c r="G22" s="12"/>
      <c r="H22" s="12"/>
      <c r="I22" s="12"/>
      <c r="J22" s="1"/>
    </row>
    <row r="23" spans="1:13">
      <c r="D23" s="4"/>
      <c r="E23" s="4"/>
      <c r="F23" s="12"/>
      <c r="G23" s="12"/>
      <c r="H23" s="4"/>
      <c r="I23" s="4"/>
    </row>
    <row r="24" spans="1:13">
      <c r="D24" s="4"/>
      <c r="E24" s="4"/>
      <c r="F24" s="53"/>
      <c r="G24" s="53"/>
      <c r="H24" s="4"/>
      <c r="I24" s="4"/>
    </row>
    <row r="25" spans="1:13">
      <c r="E25" s="4"/>
      <c r="F25" s="4"/>
    </row>
    <row r="29" spans="1:13">
      <c r="F29" s="6"/>
      <c r="G29" s="6"/>
    </row>
    <row r="30" spans="1:13">
      <c r="E30" s="12"/>
      <c r="F30" s="12"/>
      <c r="G30" s="12"/>
    </row>
    <row r="31" spans="1:13">
      <c r="E31" s="4"/>
      <c r="F31" s="12">
        <v>8311420.0900000008</v>
      </c>
      <c r="G31" s="12">
        <v>3517308.1</v>
      </c>
      <c r="H31" s="12"/>
    </row>
    <row r="32" spans="1:13">
      <c r="F32" s="12">
        <v>1564388628</v>
      </c>
      <c r="G32" s="12">
        <v>979910331</v>
      </c>
    </row>
    <row r="33" spans="6:7">
      <c r="F33" s="12">
        <f>F32-F31</f>
        <v>1556077207.9100001</v>
      </c>
      <c r="G33" s="12">
        <f>G32-G31</f>
        <v>976393022.89999998</v>
      </c>
    </row>
  </sheetData>
  <mergeCells count="10">
    <mergeCell ref="A20:I20"/>
    <mergeCell ref="B21:I21"/>
    <mergeCell ref="A10:I10"/>
    <mergeCell ref="A11:I11"/>
    <mergeCell ref="A9:I9"/>
    <mergeCell ref="A12:I12"/>
    <mergeCell ref="A13:C13"/>
    <mergeCell ref="B15:C15"/>
    <mergeCell ref="B17:C17"/>
    <mergeCell ref="A19:C19"/>
  </mergeCells>
  <printOptions horizontalCentered="1"/>
  <pageMargins left="0.35433070866141736" right="0.35433070866141736" top="0.47244094488188981" bottom="0.43307086614173229" header="0.51181102362204722" footer="0.51181102362204722"/>
  <pageSetup scale="80" pageOrder="overThenDown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6" shapeId="21505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38100</xdr:rowOff>
              </from>
              <to>
                <xdr:col>2</xdr:col>
                <xdr:colOff>942975</xdr:colOff>
                <xdr:row>6</xdr:row>
                <xdr:rowOff>133350</xdr:rowOff>
              </to>
            </anchor>
          </objectPr>
        </oleObject>
      </mc:Choice>
      <mc:Fallback>
        <oleObject progId="CorelDraw.Graphic.16" shapeId="2150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INGRESOS</vt:lpstr>
      <vt:lpstr>EA-E-CLAS ADMTVA ARMONIZADO</vt:lpstr>
      <vt:lpstr>EA-E-CLAS ECO ARMONIZADO</vt:lpstr>
      <vt:lpstr>EA-E-CLAS OG ARMONIZADO</vt:lpstr>
      <vt:lpstr>EA-E-CLAS FUN ARMONIZADO</vt:lpstr>
      <vt:lpstr>'EA-E-CLAS FUN ARMONIZADO'!Área_de_impresión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ELENA SEPULVEDA LUGO</dc:creator>
  <cp:lastModifiedBy>ARACELI DUARTE PINA</cp:lastModifiedBy>
  <cp:lastPrinted>2017-05-08T21:34:45Z</cp:lastPrinted>
  <dcterms:created xsi:type="dcterms:W3CDTF">2016-03-30T16:23:20Z</dcterms:created>
  <dcterms:modified xsi:type="dcterms:W3CDTF">2019-01-30T18:12:25Z</dcterms:modified>
</cp:coreProperties>
</file>